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DieseArbeitsmappe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00642-FS001\Netdata\SVA\SVA\_Kurse\Röntgen\Prüfungen\_Testatauswertungen geprüft SVA\"/>
    </mc:Choice>
  </mc:AlternateContent>
  <xr:revisionPtr revIDLastSave="0" documentId="8_{A4F54C46-9984-4FBE-BE88-F4564A9F4656}" xr6:coauthVersionLast="47" xr6:coauthVersionMax="47" xr10:uidLastSave="{00000000-0000-0000-0000-000000000000}"/>
  <workbookProtection workbookAlgorithmName="SHA-512" workbookHashValue="W41ML9IWgcUoslY5KQQKgDgnvJd0+7sc0Yz5SCfcEbSXyVQCgizcOduoTSMlFZT4vVGMvKb8U7tB1+8PHGjRcg==" workbookSaltValue="9nheALDELUVRlRvTI5JCKA==" workbookSpinCount="100000" lockStructure="1"/>
  <bookViews>
    <workbookView xWindow="-120" yWindow="-120" windowWidth="29040" windowHeight="15840" xr2:uid="{00000000-000D-0000-FFFF-FFFF00000000}"/>
  </bookViews>
  <sheets>
    <sheet name="EKA-5 Aufnahmenerfassung 2022" sheetId="2" r:id="rId1"/>
    <sheet name=" EKA-5 Aufnahmenliste" sheetId="11" r:id="rId2"/>
    <sheet name=" EKA-5 Auswertung automatisch" sheetId="9" r:id="rId3"/>
  </sheets>
  <definedNames>
    <definedName name="_xlnm.Print_Area" localSheetId="2">' EKA-5 Auswertung automatisch'!$A$1:$AE$37</definedName>
    <definedName name="_xlnm.Print_Area" localSheetId="0">'EKA-5 Aufnahmenerfassung 2022'!$A$3:$S$139</definedName>
    <definedName name="_xlnm.Print_Titles" localSheetId="0">'EKA-5 Aufnahmenerfassung 2022'!$3:$18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4" i="9" l="1"/>
  <c r="A1" i="2"/>
  <c r="B142" i="2"/>
  <c r="C142" i="2"/>
  <c r="D142" i="2"/>
  <c r="E142" i="2"/>
  <c r="F142" i="2"/>
  <c r="G142" i="2"/>
  <c r="H142" i="2"/>
  <c r="B143" i="2"/>
  <c r="C143" i="2"/>
  <c r="D143" i="2"/>
  <c r="E143" i="2"/>
  <c r="F143" i="2"/>
  <c r="G143" i="2"/>
  <c r="H143" i="2"/>
  <c r="B144" i="2"/>
  <c r="C144" i="2"/>
  <c r="D144" i="2"/>
  <c r="E144" i="2"/>
  <c r="F144" i="2"/>
  <c r="G144" i="2"/>
  <c r="H144" i="2"/>
  <c r="B145" i="2"/>
  <c r="C145" i="2"/>
  <c r="D145" i="2"/>
  <c r="E145" i="2"/>
  <c r="F145" i="2"/>
  <c r="G145" i="2"/>
  <c r="H145" i="2"/>
  <c r="B146" i="2"/>
  <c r="C146" i="2"/>
  <c r="D146" i="2"/>
  <c r="E146" i="2"/>
  <c r="F146" i="2"/>
  <c r="G146" i="2"/>
  <c r="H146" i="2"/>
  <c r="B147" i="2"/>
  <c r="C147" i="2"/>
  <c r="D147" i="2"/>
  <c r="E147" i="2"/>
  <c r="F147" i="2"/>
  <c r="G147" i="2"/>
  <c r="H147" i="2"/>
  <c r="B148" i="2"/>
  <c r="C148" i="2"/>
  <c r="D148" i="2"/>
  <c r="E148" i="2"/>
  <c r="F148" i="2"/>
  <c r="G148" i="2"/>
  <c r="H148" i="2"/>
  <c r="B149" i="2"/>
  <c r="C149" i="2"/>
  <c r="D149" i="2"/>
  <c r="E149" i="2"/>
  <c r="F149" i="2"/>
  <c r="G149" i="2"/>
  <c r="H149" i="2"/>
  <c r="B150" i="2"/>
  <c r="C150" i="2"/>
  <c r="D150" i="2"/>
  <c r="E150" i="2"/>
  <c r="F150" i="2"/>
  <c r="G150" i="2"/>
  <c r="H150" i="2"/>
  <c r="B151" i="2"/>
  <c r="C151" i="2"/>
  <c r="D151" i="2"/>
  <c r="E151" i="2"/>
  <c r="F151" i="2"/>
  <c r="G151" i="2"/>
  <c r="H151" i="2"/>
  <c r="B152" i="2"/>
  <c r="C152" i="2"/>
  <c r="D152" i="2"/>
  <c r="E152" i="2"/>
  <c r="F152" i="2"/>
  <c r="G152" i="2"/>
  <c r="H152" i="2"/>
  <c r="B153" i="2"/>
  <c r="C153" i="2"/>
  <c r="D153" i="2"/>
  <c r="E153" i="2"/>
  <c r="F153" i="2"/>
  <c r="G153" i="2"/>
  <c r="H153" i="2"/>
  <c r="B154" i="2"/>
  <c r="C154" i="2"/>
  <c r="D154" i="2"/>
  <c r="E154" i="2"/>
  <c r="F154" i="2"/>
  <c r="G154" i="2"/>
  <c r="H154" i="2"/>
  <c r="B155" i="2"/>
  <c r="C155" i="2"/>
  <c r="D155" i="2"/>
  <c r="E155" i="2"/>
  <c r="F155" i="2"/>
  <c r="G155" i="2"/>
  <c r="H155" i="2"/>
  <c r="B156" i="2"/>
  <c r="C156" i="2"/>
  <c r="D156" i="2"/>
  <c r="E156" i="2"/>
  <c r="F156" i="2"/>
  <c r="G156" i="2"/>
  <c r="H156" i="2"/>
  <c r="B157" i="2"/>
  <c r="C157" i="2"/>
  <c r="D157" i="2"/>
  <c r="E157" i="2"/>
  <c r="F157" i="2"/>
  <c r="G157" i="2"/>
  <c r="H157" i="2"/>
  <c r="B158" i="2"/>
  <c r="C158" i="2"/>
  <c r="D158" i="2"/>
  <c r="E158" i="2"/>
  <c r="F158" i="2"/>
  <c r="G158" i="2"/>
  <c r="H158" i="2"/>
  <c r="B159" i="2"/>
  <c r="C159" i="2"/>
  <c r="D159" i="2"/>
  <c r="E159" i="2"/>
  <c r="F159" i="2"/>
  <c r="G159" i="2"/>
  <c r="H159" i="2"/>
  <c r="B160" i="2"/>
  <c r="C160" i="2"/>
  <c r="D160" i="2"/>
  <c r="E160" i="2"/>
  <c r="F160" i="2"/>
  <c r="G160" i="2"/>
  <c r="H160" i="2"/>
  <c r="B161" i="2"/>
  <c r="C161" i="2"/>
  <c r="D161" i="2"/>
  <c r="E161" i="2"/>
  <c r="G161" i="2"/>
  <c r="H161" i="2"/>
  <c r="Y14" i="2"/>
  <c r="Y13" i="2"/>
  <c r="Y12" i="2"/>
  <c r="Y11" i="2"/>
  <c r="Y10" i="2"/>
  <c r="Y9" i="2"/>
  <c r="Y8" i="2"/>
  <c r="Y7" i="2"/>
  <c r="Y6" i="2"/>
  <c r="Y5" i="2"/>
  <c r="C21" i="9"/>
  <c r="C14" i="9"/>
  <c r="C15" i="9"/>
  <c r="C16" i="9"/>
  <c r="C17" i="9"/>
  <c r="C18" i="9"/>
  <c r="C19" i="9"/>
  <c r="C20" i="9"/>
  <c r="C22" i="9"/>
  <c r="C23" i="9"/>
  <c r="C24" i="9"/>
  <c r="C25" i="9"/>
  <c r="C26" i="9"/>
  <c r="C27" i="9"/>
  <c r="C28" i="9"/>
  <c r="C29" i="9"/>
  <c r="C30" i="9"/>
  <c r="C31" i="9"/>
  <c r="C32" i="9"/>
  <c r="C33" i="9"/>
  <c r="AC31" i="9"/>
  <c r="B14" i="9"/>
  <c r="B15" i="9"/>
  <c r="B16" i="9"/>
  <c r="B17" i="9"/>
  <c r="B18" i="9"/>
  <c r="B19" i="9"/>
  <c r="B20" i="9"/>
  <c r="B21" i="9"/>
  <c r="B22" i="9"/>
  <c r="B23" i="9"/>
  <c r="B24" i="9"/>
  <c r="B25" i="9"/>
  <c r="AC25" i="9" s="1"/>
  <c r="B26" i="9"/>
  <c r="AC26" i="9" s="1"/>
  <c r="B27" i="9"/>
  <c r="AC27" i="9" s="1"/>
  <c r="B28" i="9"/>
  <c r="AC28" i="9" s="1"/>
  <c r="B29" i="9"/>
  <c r="AC29" i="9" s="1"/>
  <c r="B30" i="9"/>
  <c r="AC30" i="9" s="1"/>
  <c r="B31" i="9"/>
  <c r="B32" i="9"/>
  <c r="AC32" i="9" s="1"/>
  <c r="B33" i="9"/>
  <c r="AC33" i="9" s="1"/>
  <c r="V14" i="2"/>
  <c r="V13" i="2"/>
  <c r="V12" i="2"/>
  <c r="H25" i="11"/>
  <c r="H24" i="11"/>
  <c r="U9" i="9"/>
  <c r="A1" i="9"/>
  <c r="A35" i="9" s="1"/>
  <c r="AB1" i="9" l="1"/>
  <c r="AC15" i="9" l="1"/>
  <c r="AC16" i="9"/>
  <c r="AC17" i="9"/>
  <c r="AC18" i="9"/>
  <c r="AC19" i="9"/>
  <c r="AC20" i="9"/>
  <c r="AC21" i="9"/>
  <c r="AC22" i="9"/>
  <c r="AC23" i="9"/>
  <c r="AC24" i="9"/>
  <c r="AD33" i="9" s="1"/>
  <c r="AD23" i="9" l="1"/>
  <c r="F3" i="9"/>
  <c r="W37" i="9" l="1"/>
  <c r="H11" i="2"/>
  <c r="V11" i="2"/>
  <c r="V10" i="2"/>
  <c r="V9" i="2"/>
  <c r="V8" i="2"/>
  <c r="V7" i="2"/>
  <c r="V6" i="2"/>
  <c r="V5" i="2"/>
  <c r="S7" i="9"/>
  <c r="F7" i="9"/>
  <c r="S6" i="9"/>
  <c r="F6" i="9"/>
  <c r="K5" i="9"/>
  <c r="F5" i="9"/>
  <c r="J3" i="9"/>
  <c r="V3" i="9"/>
  <c r="F2" i="9"/>
  <c r="R1" i="9"/>
  <c r="F1" i="9"/>
  <c r="Y37" i="9" l="1"/>
  <c r="V37" i="9"/>
  <c r="B139" i="2"/>
  <c r="AC36" i="9" l="1"/>
  <c r="AC35" i="9"/>
  <c r="H9" i="2" l="1"/>
  <c r="H12" i="2"/>
  <c r="H10" i="2"/>
  <c r="Z37" i="9"/>
</calcChain>
</file>

<file path=xl/sharedStrings.xml><?xml version="1.0" encoding="utf-8"?>
<sst xmlns="http://schemas.openxmlformats.org/spreadsheetml/2006/main" count="376" uniqueCount="87">
  <si>
    <t>Schädel p-a</t>
  </si>
  <si>
    <t>Schädel lateral</t>
  </si>
  <si>
    <t>Schädel halbaxial (NNH)</t>
  </si>
  <si>
    <t>HWS a-p</t>
  </si>
  <si>
    <t>HWS lateral</t>
  </si>
  <si>
    <t>HWS schräg</t>
  </si>
  <si>
    <t>Dens transbucal</t>
  </si>
  <si>
    <t>BWS a-p</t>
  </si>
  <si>
    <t>BWS lateral</t>
  </si>
  <si>
    <t>Hüfte nach Lauenstein</t>
  </si>
  <si>
    <t>Nr gemäss Liste</t>
  </si>
  <si>
    <t>Bezeichnung Aufnahme</t>
  </si>
  <si>
    <t xml:space="preserve">Becken a-p liegend </t>
  </si>
  <si>
    <t>Region A</t>
  </si>
  <si>
    <t>Region B</t>
  </si>
  <si>
    <t>Datum</t>
  </si>
  <si>
    <t>A</t>
  </si>
  <si>
    <t>B</t>
  </si>
  <si>
    <t xml:space="preserve">Region        </t>
  </si>
  <si>
    <t>Aufnahmen total</t>
  </si>
  <si>
    <t>Aufnahmen verschiedene</t>
  </si>
  <si>
    <t>Aufnahmen Region A</t>
  </si>
  <si>
    <t>Aufnahmen Region B</t>
  </si>
  <si>
    <t>Pflicht</t>
  </si>
  <si>
    <t>Ist</t>
  </si>
  <si>
    <t>erfüllt</t>
  </si>
  <si>
    <t>Prüfungszulassung</t>
  </si>
  <si>
    <t>Kandidatin</t>
  </si>
  <si>
    <t>Name</t>
  </si>
  <si>
    <t>Vorname</t>
  </si>
  <si>
    <t>Adresse</t>
  </si>
  <si>
    <t>Datum DVSA / LAP / QV</t>
  </si>
  <si>
    <t>PLZ</t>
  </si>
  <si>
    <t>Ort</t>
  </si>
  <si>
    <t>Kurs</t>
  </si>
  <si>
    <t>Start</t>
  </si>
  <si>
    <t>Ende</t>
  </si>
  <si>
    <t>Schule</t>
  </si>
  <si>
    <t>Prüfung</t>
  </si>
  <si>
    <t>Expertin 1</t>
  </si>
  <si>
    <t>Experte 2</t>
  </si>
  <si>
    <t>No.</t>
  </si>
  <si>
    <t>Bezeichnung</t>
  </si>
  <si>
    <t>Total</t>
  </si>
  <si>
    <t xml:space="preserve">TOTAL AUFNAHMEN </t>
  </si>
  <si>
    <t xml:space="preserve">Anzahl unterschiedlicher Aufnahmen </t>
  </si>
  <si>
    <t xml:space="preserve">Kontrolle </t>
  </si>
  <si>
    <t>Aufn_Nr</t>
  </si>
  <si>
    <t>Anz</t>
  </si>
  <si>
    <t>Bitte Aufnahme auswählen</t>
  </si>
  <si>
    <t>Status</t>
  </si>
  <si>
    <t>Start-Datum</t>
  </si>
  <si>
    <t>END-Datum</t>
  </si>
  <si>
    <t>Lehrpers_1</t>
  </si>
  <si>
    <t>Lehrpers_2</t>
  </si>
  <si>
    <t>Erfassung und Auswertung der testierten Aufnahmen</t>
  </si>
  <si>
    <t>Kriterien zur Prüfungszulassung</t>
  </si>
  <si>
    <t>FDA-Tabelle</t>
  </si>
  <si>
    <t>Region</t>
  </si>
  <si>
    <t>FDA</t>
  </si>
  <si>
    <t>Datum unterrichtet</t>
  </si>
  <si>
    <t>Liste</t>
  </si>
  <si>
    <t xml:space="preserve"> 120  150  200   </t>
  </si>
  <si>
    <t>Auf-nahme</t>
  </si>
  <si>
    <t>Kurs-Datum</t>
  </si>
  <si>
    <t>START</t>
  </si>
  <si>
    <t>ENDE</t>
  </si>
  <si>
    <t>Angaben zur PERSON &amp; zum KURS bitte HIER einsetzen - DANKE  - Werden automatisch in die Tabelle 'Auswertung' übertragen</t>
  </si>
  <si>
    <t>START und ENDE des Kurses MÜSSEN eingegeben werden</t>
  </si>
  <si>
    <t>Datum DVSA/LAP/QV</t>
  </si>
  <si>
    <t>NICHT</t>
  </si>
  <si>
    <t>ERFÜLLT</t>
  </si>
  <si>
    <t>EKA-Programm</t>
  </si>
  <si>
    <t>EKA 5</t>
  </si>
  <si>
    <t>Zulassungsbedingungen nach  EKA-5</t>
  </si>
  <si>
    <t>LWS lat</t>
  </si>
  <si>
    <t xml:space="preserve">Becken a-p stehend </t>
  </si>
  <si>
    <t>Oberschenkel mit Hüftgelenk lateral</t>
  </si>
  <si>
    <t>Oberschenkel mit Hüftgelenk a-p</t>
  </si>
  <si>
    <r>
      <t xml:space="preserve">Abdomen </t>
    </r>
    <r>
      <rPr>
        <b/>
        <u/>
        <sz val="14"/>
        <color theme="1"/>
        <rFont val="Calibri"/>
        <family val="2"/>
        <scheme val="minor"/>
      </rPr>
      <t>a-p</t>
    </r>
    <r>
      <rPr>
        <b/>
        <sz val="14"/>
        <color theme="1"/>
        <rFont val="Calibri"/>
        <family val="2"/>
        <scheme val="minor"/>
      </rPr>
      <t xml:space="preserve"> liegend </t>
    </r>
  </si>
  <si>
    <r>
      <t xml:space="preserve">Abdomen </t>
    </r>
    <r>
      <rPr>
        <b/>
        <u/>
        <sz val="14"/>
        <color theme="1"/>
        <rFont val="Calibri"/>
        <family val="2"/>
        <scheme val="minor"/>
      </rPr>
      <t>p-a</t>
    </r>
    <r>
      <rPr>
        <b/>
        <sz val="14"/>
        <color theme="1"/>
        <rFont val="Calibri"/>
        <family val="2"/>
        <scheme val="minor"/>
      </rPr>
      <t xml:space="preserve"> stehend  </t>
    </r>
  </si>
  <si>
    <t>Liste der testierten Einstellungen</t>
  </si>
  <si>
    <t>Selbstkontrolle der Prüfungszulassung</t>
  </si>
  <si>
    <t>EKA</t>
  </si>
  <si>
    <r>
      <t xml:space="preserve">LWS </t>
    </r>
    <r>
      <rPr>
        <b/>
        <u/>
        <sz val="14"/>
        <color theme="1"/>
        <rFont val="Calibri"/>
        <family val="2"/>
        <scheme val="minor"/>
      </rPr>
      <t>a-p</t>
    </r>
  </si>
  <si>
    <r>
      <t xml:space="preserve">LWS </t>
    </r>
    <r>
      <rPr>
        <b/>
        <u/>
        <sz val="14"/>
        <color theme="1"/>
        <rFont val="Calibri"/>
        <family val="2"/>
        <scheme val="minor"/>
      </rPr>
      <t>p-a</t>
    </r>
  </si>
  <si>
    <t>Hüfte a-p liegend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</si>
</sst>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#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Wingdings"/>
      <charset val="2"/>
    </font>
    <font>
      <sz val="18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sz val="6"/>
      <color indexed="8"/>
      <name val="Calibri"/>
      <family val="2"/>
    </font>
    <font>
      <sz val="8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8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vertical="top" wrapText="1"/>
    </xf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/>
    <xf numFmtId="0" fontId="7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31" xfId="0" applyBorder="1"/>
    <xf numFmtId="0" fontId="7" fillId="0" borderId="4" xfId="0" applyFont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/>
    <xf numFmtId="0" fontId="10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/>
    <xf numFmtId="0" fontId="0" fillId="9" borderId="42" xfId="0" applyFill="1" applyBorder="1" applyAlignment="1" applyProtection="1">
      <alignment horizontal="center" vertical="center"/>
      <protection locked="0"/>
    </xf>
    <xf numFmtId="0" fontId="7" fillId="6" borderId="4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4" fillId="0" borderId="0" xfId="0" applyFont="1" applyFill="1" applyAlignment="1">
      <alignment horizontal="center" vertical="center"/>
    </xf>
    <xf numFmtId="16" fontId="0" fillId="0" borderId="0" xfId="0" quotePrefix="1" applyNumberForma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Protection="1"/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4" fillId="0" borderId="0" xfId="0" applyFont="1" applyAlignment="1" applyProtection="1">
      <alignment horizontal="center" vertical="center"/>
    </xf>
    <xf numFmtId="0" fontId="0" fillId="0" borderId="0" xfId="0" applyProtection="1"/>
    <xf numFmtId="0" fontId="1" fillId="0" borderId="37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7" borderId="17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7" fillId="0" borderId="4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4" fillId="0" borderId="16" xfId="0" applyFont="1" applyBorder="1" applyAlignment="1" applyProtection="1">
      <alignment horizontal="center"/>
    </xf>
    <xf numFmtId="0" fontId="14" fillId="0" borderId="17" xfId="0" applyFont="1" applyBorder="1" applyAlignment="1" applyProtection="1">
      <alignment horizontal="center"/>
    </xf>
    <xf numFmtId="0" fontId="14" fillId="0" borderId="17" xfId="0" applyFont="1" applyBorder="1" applyProtection="1"/>
    <xf numFmtId="0" fontId="14" fillId="0" borderId="25" xfId="0" applyFont="1" applyBorder="1" applyAlignment="1" applyProtection="1">
      <alignment horizontal="center"/>
    </xf>
    <xf numFmtId="0" fontId="14" fillId="0" borderId="29" xfId="0" applyFont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9" borderId="1" xfId="0" applyFill="1" applyBorder="1" applyProtection="1"/>
    <xf numFmtId="0" fontId="0" fillId="9" borderId="1" xfId="0" applyFill="1" applyBorder="1" applyAlignment="1" applyProtection="1">
      <alignment horizontal="center" vertical="center"/>
    </xf>
    <xf numFmtId="0" fontId="0" fillId="9" borderId="11" xfId="0" applyFill="1" applyBorder="1" applyAlignment="1" applyProtection="1">
      <alignment horizontal="center" vertical="center"/>
    </xf>
    <xf numFmtId="0" fontId="14" fillId="2" borderId="43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center" vertical="center"/>
    </xf>
    <xf numFmtId="0" fontId="14" fillId="3" borderId="43" xfId="0" applyFont="1" applyFill="1" applyBorder="1" applyAlignment="1" applyProtection="1">
      <alignment horizontal="center" vertical="center"/>
    </xf>
    <xf numFmtId="0" fontId="0" fillId="0" borderId="13" xfId="0" applyBorder="1" applyProtection="1"/>
    <xf numFmtId="0" fontId="0" fillId="0" borderId="0" xfId="0" applyFill="1" applyProtection="1"/>
    <xf numFmtId="0" fontId="0" fillId="0" borderId="0" xfId="0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21" fillId="8" borderId="17" xfId="0" applyFont="1" applyFill="1" applyBorder="1" applyAlignment="1" applyProtection="1">
      <alignment horizontal="left" vertical="center"/>
    </xf>
    <xf numFmtId="0" fontId="1" fillId="8" borderId="1" xfId="0" applyFont="1" applyFill="1" applyBorder="1" applyAlignment="1" applyProtection="1">
      <alignment horizontal="left" vertical="center"/>
    </xf>
    <xf numFmtId="0" fontId="21" fillId="8" borderId="13" xfId="0" applyFont="1" applyFill="1" applyBorder="1" applyAlignment="1" applyProtection="1">
      <alignment horizontal="left" vertical="center"/>
    </xf>
    <xf numFmtId="0" fontId="4" fillId="5" borderId="16" xfId="0" applyFont="1" applyFill="1" applyBorder="1" applyAlignment="1" applyProtection="1">
      <alignment horizontal="left" vertical="center"/>
    </xf>
    <xf numFmtId="0" fontId="5" fillId="5" borderId="17" xfId="0" applyFont="1" applyFill="1" applyBorder="1" applyAlignment="1" applyProtection="1">
      <alignment horizontal="center"/>
    </xf>
    <xf numFmtId="0" fontId="5" fillId="5" borderId="18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right" vertical="center"/>
    </xf>
    <xf numFmtId="0" fontId="7" fillId="3" borderId="6" xfId="0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right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7" xfId="0" applyFont="1" applyFill="1" applyBorder="1" applyAlignment="1" applyProtection="1">
      <alignment horizontal="center" vertical="center"/>
      <protection locked="0"/>
    </xf>
    <xf numFmtId="0" fontId="7" fillId="5" borderId="13" xfId="0" applyFont="1" applyFill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 wrapText="1"/>
    </xf>
    <xf numFmtId="0" fontId="22" fillId="0" borderId="48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</xf>
    <xf numFmtId="0" fontId="0" fillId="0" borderId="31" xfId="0" applyBorder="1" applyProtection="1"/>
    <xf numFmtId="0" fontId="0" fillId="0" borderId="17" xfId="0" applyBorder="1" applyProtection="1"/>
    <xf numFmtId="0" fontId="29" fillId="0" borderId="50" xfId="0" applyFont="1" applyBorder="1" applyAlignment="1" applyProtection="1">
      <alignment horizontal="center" vertical="center" wrapText="1"/>
      <protection locked="0"/>
    </xf>
    <xf numFmtId="0" fontId="29" fillId="0" borderId="15" xfId="0" applyFont="1" applyBorder="1" applyAlignment="1" applyProtection="1">
      <alignment horizontal="center" vertical="center" wrapText="1"/>
      <protection locked="0"/>
    </xf>
    <xf numFmtId="0" fontId="29" fillId="0" borderId="48" xfId="0" applyFont="1" applyBorder="1" applyAlignment="1" applyProtection="1">
      <alignment horizontal="center" vertical="center" wrapText="1"/>
      <protection locked="0"/>
    </xf>
    <xf numFmtId="0" fontId="29" fillId="0" borderId="13" xfId="0" applyFont="1" applyBorder="1" applyAlignment="1" applyProtection="1">
      <alignment horizontal="center" vertical="center" wrapText="1"/>
      <protection locked="0"/>
    </xf>
    <xf numFmtId="0" fontId="24" fillId="5" borderId="28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0" borderId="38" xfId="0" applyFont="1" applyBorder="1"/>
    <xf numFmtId="0" fontId="7" fillId="2" borderId="31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wrapText="1"/>
    </xf>
    <xf numFmtId="0" fontId="0" fillId="0" borderId="34" xfId="0" applyFont="1" applyBorder="1"/>
    <xf numFmtId="0" fontId="9" fillId="0" borderId="6" xfId="0" applyFont="1" applyBorder="1" applyAlignment="1">
      <alignment horizontal="center" wrapText="1"/>
    </xf>
    <xf numFmtId="0" fontId="0" fillId="0" borderId="7" xfId="0" applyFont="1" applyBorder="1"/>
    <xf numFmtId="0" fontId="9" fillId="0" borderId="7" xfId="0" applyFont="1" applyBorder="1" applyAlignment="1">
      <alignment horizontal="center" wrapText="1"/>
    </xf>
    <xf numFmtId="0" fontId="1" fillId="0" borderId="3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3" borderId="30" xfId="0" applyFont="1" applyFill="1" applyBorder="1" applyAlignment="1" applyProtection="1">
      <alignment horizontal="center" vertical="center"/>
      <protection locked="0"/>
    </xf>
    <xf numFmtId="0" fontId="14" fillId="0" borderId="24" xfId="0" applyFont="1" applyFill="1" applyBorder="1" applyAlignment="1" applyProtection="1">
      <alignment horizontal="center"/>
      <protection locked="0"/>
    </xf>
    <xf numFmtId="0" fontId="14" fillId="0" borderId="38" xfId="0" applyFont="1" applyBorder="1" applyAlignment="1" applyProtection="1">
      <alignment horizontal="center"/>
      <protection locked="0"/>
    </xf>
    <xf numFmtId="0" fontId="14" fillId="0" borderId="38" xfId="0" applyFont="1" applyFill="1" applyBorder="1" applyAlignment="1" applyProtection="1">
      <alignment horizontal="center"/>
      <protection locked="0"/>
    </xf>
    <xf numFmtId="0" fontId="0" fillId="8" borderId="41" xfId="0" applyFill="1" applyBorder="1" applyAlignment="1">
      <alignment vertical="center"/>
    </xf>
    <xf numFmtId="0" fontId="0" fillId="8" borderId="21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7" borderId="41" xfId="0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11" borderId="21" xfId="0" applyFill="1" applyBorder="1" applyAlignment="1">
      <alignment vertical="center"/>
    </xf>
    <xf numFmtId="0" fontId="0" fillId="11" borderId="0" xfId="0" applyFill="1" applyBorder="1" applyAlignment="1">
      <alignment vertical="center"/>
    </xf>
    <xf numFmtId="0" fontId="0" fillId="11" borderId="41" xfId="0" applyFill="1" applyBorder="1" applyAlignment="1">
      <alignment vertical="center"/>
    </xf>
    <xf numFmtId="0" fontId="7" fillId="5" borderId="2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7" fillId="0" borderId="36" xfId="0" applyFont="1" applyBorder="1" applyAlignment="1">
      <alignment vertical="top" wrapText="1"/>
    </xf>
    <xf numFmtId="0" fontId="7" fillId="0" borderId="30" xfId="0" applyFont="1" applyBorder="1" applyAlignment="1">
      <alignment vertical="top" wrapText="1"/>
    </xf>
    <xf numFmtId="14" fontId="30" fillId="0" borderId="7" xfId="0" applyNumberFormat="1" applyFont="1" applyFill="1" applyBorder="1" applyAlignment="1" applyProtection="1">
      <alignment horizontal="center" vertical="center"/>
      <protection locked="0"/>
    </xf>
    <xf numFmtId="0" fontId="7" fillId="11" borderId="11" xfId="0" applyFont="1" applyFill="1" applyBorder="1" applyAlignment="1" applyProtection="1">
      <alignment horizontal="center" vertical="center"/>
      <protection locked="0"/>
    </xf>
    <xf numFmtId="14" fontId="4" fillId="0" borderId="36" xfId="0" applyNumberFormat="1" applyFont="1" applyBorder="1" applyAlignment="1" applyProtection="1">
      <alignment horizontal="center" vertical="center"/>
      <protection locked="0"/>
    </xf>
    <xf numFmtId="14" fontId="4" fillId="0" borderId="18" xfId="0" applyNumberFormat="1" applyFont="1" applyBorder="1" applyAlignment="1" applyProtection="1">
      <alignment horizontal="center" vertical="center"/>
      <protection locked="0"/>
    </xf>
    <xf numFmtId="14" fontId="4" fillId="0" borderId="9" xfId="0" applyNumberFormat="1" applyFont="1" applyBorder="1" applyAlignment="1" applyProtection="1">
      <alignment horizontal="center" vertical="center"/>
      <protection locked="0"/>
    </xf>
    <xf numFmtId="0" fontId="0" fillId="5" borderId="0" xfId="0" applyFill="1" applyBorder="1"/>
    <xf numFmtId="0" fontId="14" fillId="0" borderId="37" xfId="0" applyFont="1" applyBorder="1" applyAlignment="1" applyProtection="1">
      <protection locked="0"/>
    </xf>
    <xf numFmtId="0" fontId="18" fillId="0" borderId="23" xfId="0" applyFont="1" applyBorder="1" applyAlignment="1" applyProtection="1">
      <protection locked="0"/>
    </xf>
    <xf numFmtId="0" fontId="35" fillId="12" borderId="9" xfId="0" applyFont="1" applyFill="1" applyBorder="1" applyAlignment="1" applyProtection="1">
      <alignment horizontal="center"/>
    </xf>
    <xf numFmtId="0" fontId="7" fillId="12" borderId="13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31" fillId="0" borderId="17" xfId="0" applyFont="1" applyFill="1" applyBorder="1" applyAlignment="1" applyProtection="1">
      <alignment horizontal="left" vertical="center"/>
      <protection locked="0"/>
    </xf>
    <xf numFmtId="0" fontId="1" fillId="7" borderId="13" xfId="0" applyFont="1" applyFill="1" applyBorder="1" applyAlignment="1">
      <alignment horizontal="right" vertical="center"/>
    </xf>
    <xf numFmtId="0" fontId="30" fillId="0" borderId="13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horizontal="center"/>
    </xf>
    <xf numFmtId="1" fontId="7" fillId="2" borderId="36" xfId="0" applyNumberFormat="1" applyFont="1" applyFill="1" applyBorder="1" applyAlignment="1">
      <alignment horizontal="center" vertical="center" wrapText="1"/>
    </xf>
    <xf numFmtId="164" fontId="7" fillId="2" borderId="36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0" fillId="0" borderId="32" xfId="0" applyBorder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14" fontId="4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1" fontId="0" fillId="0" borderId="6" xfId="0" quotePrefix="1" applyNumberFormat="1" applyBorder="1" applyAlignment="1" applyProtection="1">
      <alignment horizontal="center"/>
    </xf>
    <xf numFmtId="164" fontId="1" fillId="2" borderId="3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6" fillId="0" borderId="7" xfId="0" applyFont="1" applyBorder="1" applyAlignment="1">
      <alignment horizontal="center" wrapText="1"/>
    </xf>
    <xf numFmtId="0" fontId="7" fillId="3" borderId="6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7" fillId="13" borderId="0" xfId="0" applyFont="1" applyFill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/>
    </xf>
    <xf numFmtId="14" fontId="30" fillId="0" borderId="25" xfId="0" applyNumberFormat="1" applyFont="1" applyFill="1" applyBorder="1" applyAlignment="1" applyProtection="1">
      <alignment horizontal="center" vertical="center"/>
      <protection locked="0"/>
    </xf>
    <xf numFmtId="0" fontId="30" fillId="0" borderId="27" xfId="0" applyFont="1" applyFill="1" applyBorder="1" applyAlignment="1" applyProtection="1">
      <alignment horizontal="center" vertical="center"/>
      <protection locked="0"/>
    </xf>
    <xf numFmtId="0" fontId="30" fillId="0" borderId="26" xfId="0" applyFont="1" applyFill="1" applyBorder="1" applyAlignment="1" applyProtection="1">
      <alignment horizontal="center" vertical="center"/>
      <protection locked="0"/>
    </xf>
    <xf numFmtId="0" fontId="30" fillId="0" borderId="11" xfId="0" applyFont="1" applyFill="1" applyBorder="1" applyAlignment="1" applyProtection="1">
      <alignment horizontal="center" vertical="center"/>
      <protection locked="0"/>
    </xf>
    <xf numFmtId="0" fontId="30" fillId="0" borderId="12" xfId="0" applyFont="1" applyFill="1" applyBorder="1" applyAlignment="1" applyProtection="1">
      <alignment horizontal="center" vertical="center"/>
      <protection locked="0"/>
    </xf>
    <xf numFmtId="0" fontId="30" fillId="0" borderId="10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44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10" fillId="8" borderId="2" xfId="0" applyFont="1" applyFill="1" applyBorder="1" applyAlignment="1" applyProtection="1">
      <alignment horizontal="center" vertical="center"/>
    </xf>
    <xf numFmtId="0" fontId="10" fillId="8" borderId="4" xfId="0" applyFont="1" applyFill="1" applyBorder="1" applyAlignment="1" applyProtection="1">
      <alignment horizontal="center" vertical="center"/>
    </xf>
    <xf numFmtId="0" fontId="10" fillId="8" borderId="39" xfId="0" applyFont="1" applyFill="1" applyBorder="1" applyAlignment="1" applyProtection="1">
      <alignment horizontal="center" vertical="center"/>
    </xf>
    <xf numFmtId="0" fontId="30" fillId="0" borderId="28" xfId="0" applyFont="1" applyFill="1" applyBorder="1" applyAlignment="1" applyProtection="1">
      <alignment horizontal="center" vertical="center"/>
      <protection locked="0"/>
    </xf>
    <xf numFmtId="0" fontId="30" fillId="0" borderId="44" xfId="0" applyFont="1" applyFill="1" applyBorder="1" applyAlignment="1" applyProtection="1">
      <alignment horizontal="center" vertical="center"/>
      <protection locked="0"/>
    </xf>
    <xf numFmtId="0" fontId="30" fillId="0" borderId="22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 applyProtection="1">
      <alignment horizontal="left" vertical="center"/>
      <protection locked="0"/>
    </xf>
    <xf numFmtId="0" fontId="1" fillId="7" borderId="1" xfId="0" applyFont="1" applyFill="1" applyBorder="1" applyAlignment="1">
      <alignment horizontal="right" vertical="center"/>
    </xf>
    <xf numFmtId="0" fontId="1" fillId="7" borderId="13" xfId="0" applyFont="1" applyFill="1" applyBorder="1" applyAlignment="1">
      <alignment horizontal="right" vertical="center"/>
    </xf>
    <xf numFmtId="0" fontId="30" fillId="0" borderId="13" xfId="0" applyFont="1" applyFill="1" applyBorder="1" applyAlignment="1" applyProtection="1">
      <alignment horizontal="left" vertical="center"/>
      <protection locked="0"/>
    </xf>
    <xf numFmtId="0" fontId="30" fillId="0" borderId="9" xfId="0" applyFont="1" applyFill="1" applyBorder="1" applyAlignment="1" applyProtection="1">
      <alignment horizontal="left" vertical="center"/>
      <protection locked="0"/>
    </xf>
    <xf numFmtId="0" fontId="6" fillId="13" borderId="2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 wrapText="1"/>
    </xf>
    <xf numFmtId="0" fontId="6" fillId="13" borderId="39" xfId="0" applyFont="1" applyFill="1" applyBorder="1" applyAlignment="1">
      <alignment horizontal="center" vertical="center" wrapText="1"/>
    </xf>
    <xf numFmtId="0" fontId="6" fillId="13" borderId="40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45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0" fillId="7" borderId="35" xfId="0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center" vertical="center"/>
    </xf>
    <xf numFmtId="0" fontId="10" fillId="7" borderId="41" xfId="0" applyFont="1" applyFill="1" applyBorder="1" applyAlignment="1">
      <alignment horizontal="center" vertical="center"/>
    </xf>
    <xf numFmtId="0" fontId="10" fillId="7" borderId="46" xfId="0" applyFont="1" applyFill="1" applyBorder="1" applyAlignment="1">
      <alignment horizontal="center" vertical="center"/>
    </xf>
    <xf numFmtId="0" fontId="6" fillId="13" borderId="41" xfId="0" applyFont="1" applyFill="1" applyBorder="1" applyAlignment="1">
      <alignment horizontal="center" vertical="center" wrapText="1"/>
    </xf>
    <xf numFmtId="0" fontId="28" fillId="5" borderId="37" xfId="0" applyFont="1" applyFill="1" applyBorder="1" applyAlignment="1">
      <alignment horizontal="center" vertical="center"/>
    </xf>
    <xf numFmtId="0" fontId="28" fillId="5" borderId="23" xfId="0" applyFont="1" applyFill="1" applyBorder="1" applyAlignment="1">
      <alignment horizontal="center" vertical="center"/>
    </xf>
    <xf numFmtId="0" fontId="28" fillId="5" borderId="24" xfId="0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4" fillId="5" borderId="21" xfId="0" applyFont="1" applyFill="1" applyBorder="1" applyAlignment="1">
      <alignment horizontal="center" vertical="center"/>
    </xf>
    <xf numFmtId="0" fontId="34" fillId="5" borderId="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28" fillId="5" borderId="39" xfId="0" applyFont="1" applyFill="1" applyBorder="1" applyAlignment="1" applyProtection="1">
      <alignment horizontal="center" vertical="center"/>
    </xf>
    <xf numFmtId="0" fontId="28" fillId="5" borderId="41" xfId="0" applyFont="1" applyFill="1" applyBorder="1" applyAlignment="1" applyProtection="1">
      <alignment horizontal="center" vertical="center"/>
    </xf>
    <xf numFmtId="0" fontId="28" fillId="5" borderId="40" xfId="0" applyFont="1" applyFill="1" applyBorder="1" applyAlignment="1" applyProtection="1">
      <alignment horizontal="center" vertical="center"/>
    </xf>
    <xf numFmtId="0" fontId="1" fillId="7" borderId="17" xfId="0" applyFont="1" applyFill="1" applyBorder="1" applyAlignment="1">
      <alignment horizontal="right" vertical="center"/>
    </xf>
    <xf numFmtId="0" fontId="24" fillId="7" borderId="1" xfId="0" applyFont="1" applyFill="1" applyBorder="1" applyAlignment="1" applyProtection="1">
      <alignment horizontal="center" vertical="center"/>
    </xf>
    <xf numFmtId="0" fontId="7" fillId="0" borderId="3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33" fillId="0" borderId="51" xfId="0" applyFont="1" applyFill="1" applyBorder="1" applyAlignment="1">
      <alignment horizontal="center" vertical="center" wrapText="1"/>
    </xf>
    <xf numFmtId="0" fontId="33" fillId="0" borderId="52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1" fillId="7" borderId="21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horizontal="right" vertical="center"/>
    </xf>
    <xf numFmtId="0" fontId="32" fillId="0" borderId="37" xfId="0" applyFont="1" applyFill="1" applyBorder="1" applyAlignment="1" applyProtection="1">
      <alignment horizontal="left" vertical="center"/>
    </xf>
    <xf numFmtId="0" fontId="32" fillId="0" borderId="23" xfId="0" applyFont="1" applyFill="1" applyBorder="1" applyAlignment="1" applyProtection="1">
      <alignment horizontal="left" vertical="center"/>
    </xf>
    <xf numFmtId="0" fontId="32" fillId="0" borderId="24" xfId="0" applyFont="1" applyFill="1" applyBorder="1" applyAlignment="1" applyProtection="1">
      <alignment horizontal="left" vertical="center"/>
    </xf>
    <xf numFmtId="0" fontId="11" fillId="7" borderId="37" xfId="0" applyFont="1" applyFill="1" applyBorder="1" applyAlignment="1">
      <alignment horizontal="right" vertical="center"/>
    </xf>
    <xf numFmtId="0" fontId="11" fillId="7" borderId="23" xfId="0" applyFont="1" applyFill="1" applyBorder="1" applyAlignment="1">
      <alignment horizontal="right" vertical="center"/>
    </xf>
    <xf numFmtId="0" fontId="11" fillId="7" borderId="24" xfId="0" applyFont="1" applyFill="1" applyBorder="1" applyAlignment="1">
      <alignment horizontal="right" vertical="center"/>
    </xf>
    <xf numFmtId="0" fontId="0" fillId="7" borderId="0" xfId="0" applyFill="1" applyBorder="1" applyAlignment="1">
      <alignment horizontal="right" vertical="center"/>
    </xf>
    <xf numFmtId="0" fontId="0" fillId="7" borderId="5" xfId="0" applyFill="1" applyBorder="1" applyAlignment="1">
      <alignment horizontal="right" vertical="center"/>
    </xf>
    <xf numFmtId="0" fontId="30" fillId="0" borderId="37" xfId="0" applyFont="1" applyFill="1" applyBorder="1" applyAlignment="1" applyProtection="1">
      <alignment horizontal="left" vertical="center"/>
    </xf>
    <xf numFmtId="0" fontId="30" fillId="0" borderId="23" xfId="0" applyFont="1" applyFill="1" applyBorder="1" applyAlignment="1" applyProtection="1">
      <alignment horizontal="left" vertical="center"/>
    </xf>
    <xf numFmtId="0" fontId="30" fillId="0" borderId="24" xfId="0" applyFont="1" applyFill="1" applyBorder="1" applyAlignment="1" applyProtection="1">
      <alignment horizontal="left" vertical="center"/>
    </xf>
    <xf numFmtId="0" fontId="13" fillId="7" borderId="21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0" fillId="7" borderId="41" xfId="0" applyFill="1" applyBorder="1" applyAlignment="1">
      <alignment horizontal="right" vertical="center"/>
    </xf>
    <xf numFmtId="0" fontId="0" fillId="7" borderId="40" xfId="0" applyFill="1" applyBorder="1" applyAlignment="1">
      <alignment horizontal="right" vertical="center"/>
    </xf>
    <xf numFmtId="0" fontId="30" fillId="0" borderId="37" xfId="0" applyFont="1" applyFill="1" applyBorder="1" applyAlignment="1" applyProtection="1">
      <alignment horizontal="left" vertical="center"/>
      <protection locked="0"/>
    </xf>
    <xf numFmtId="0" fontId="30" fillId="0" borderId="23" xfId="0" applyFont="1" applyFill="1" applyBorder="1" applyAlignment="1" applyProtection="1">
      <alignment horizontal="left" vertical="center"/>
      <protection locked="0"/>
    </xf>
    <xf numFmtId="0" fontId="30" fillId="0" borderId="24" xfId="0" applyFont="1" applyFill="1" applyBorder="1" applyAlignment="1" applyProtection="1">
      <alignment horizontal="left" vertical="center"/>
      <protection locked="0"/>
    </xf>
    <xf numFmtId="14" fontId="30" fillId="0" borderId="37" xfId="0" applyNumberFormat="1" applyFont="1" applyFill="1" applyBorder="1" applyAlignment="1" applyProtection="1">
      <alignment horizontal="center" vertical="center"/>
    </xf>
    <xf numFmtId="14" fontId="30" fillId="0" borderId="23" xfId="0" applyNumberFormat="1" applyFont="1" applyFill="1" applyBorder="1" applyAlignment="1" applyProtection="1">
      <alignment horizontal="center" vertical="center"/>
    </xf>
    <xf numFmtId="14" fontId="30" fillId="0" borderId="24" xfId="0" applyNumberFormat="1" applyFont="1" applyFill="1" applyBorder="1" applyAlignment="1" applyProtection="1">
      <alignment horizontal="center" vertical="center"/>
    </xf>
    <xf numFmtId="0" fontId="25" fillId="8" borderId="41" xfId="0" applyFont="1" applyFill="1" applyBorder="1" applyAlignment="1">
      <alignment horizontal="right" vertical="center"/>
    </xf>
    <xf numFmtId="0" fontId="25" fillId="8" borderId="40" xfId="0" applyFont="1" applyFill="1" applyBorder="1" applyAlignment="1">
      <alignment horizontal="right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39" xfId="0" applyFont="1" applyFill="1" applyBorder="1" applyAlignment="1">
      <alignment horizontal="center" vertical="center"/>
    </xf>
    <xf numFmtId="0" fontId="0" fillId="8" borderId="21" xfId="0" applyFont="1" applyFill="1" applyBorder="1" applyAlignment="1">
      <alignment horizontal="right" vertical="center"/>
    </xf>
    <xf numFmtId="0" fontId="0" fillId="8" borderId="3" xfId="0" applyFont="1" applyFill="1" applyBorder="1" applyAlignment="1">
      <alignment horizontal="right" vertical="center"/>
    </xf>
    <xf numFmtId="0" fontId="0" fillId="8" borderId="37" xfId="0" applyFont="1" applyFill="1" applyBorder="1" applyAlignment="1">
      <alignment horizontal="right" vertical="center"/>
    </xf>
    <xf numFmtId="0" fontId="0" fillId="8" borderId="24" xfId="0" applyFont="1" applyFill="1" applyBorder="1" applyAlignment="1">
      <alignment horizontal="right" vertical="center"/>
    </xf>
    <xf numFmtId="14" fontId="30" fillId="0" borderId="2" xfId="0" applyNumberFormat="1" applyFont="1" applyFill="1" applyBorder="1" applyAlignment="1" applyProtection="1">
      <alignment horizontal="center" vertical="center"/>
    </xf>
    <xf numFmtId="14" fontId="30" fillId="0" borderId="21" xfId="0" applyNumberFormat="1" applyFont="1" applyFill="1" applyBorder="1" applyAlignment="1" applyProtection="1">
      <alignment horizontal="center" vertical="center"/>
    </xf>
    <xf numFmtId="14" fontId="30" fillId="0" borderId="3" xfId="0" applyNumberFormat="1" applyFont="1" applyFill="1" applyBorder="1" applyAlignment="1" applyProtection="1">
      <alignment horizontal="center" vertical="center"/>
    </xf>
    <xf numFmtId="0" fontId="1" fillId="8" borderId="21" xfId="0" applyFont="1" applyFill="1" applyBorder="1" applyAlignment="1">
      <alignment horizontal="right" vertical="center"/>
    </xf>
    <xf numFmtId="0" fontId="1" fillId="8" borderId="3" xfId="0" applyFont="1" applyFill="1" applyBorder="1" applyAlignment="1">
      <alignment horizontal="right" vertical="center"/>
    </xf>
    <xf numFmtId="0" fontId="15" fillId="8" borderId="37" xfId="0" applyFont="1" applyFill="1" applyBorder="1" applyAlignment="1">
      <alignment horizontal="left" vertical="center"/>
    </xf>
    <xf numFmtId="0" fontId="15" fillId="8" borderId="23" xfId="0" applyFont="1" applyFill="1" applyBorder="1" applyAlignment="1">
      <alignment horizontal="left" vertical="center"/>
    </xf>
    <xf numFmtId="0" fontId="15" fillId="8" borderId="24" xfId="0" applyFont="1" applyFill="1" applyBorder="1" applyAlignment="1">
      <alignment horizontal="left" vertical="center"/>
    </xf>
    <xf numFmtId="0" fontId="0" fillId="8" borderId="0" xfId="0" applyFill="1" applyBorder="1" applyAlignment="1">
      <alignment horizontal="right" vertical="center"/>
    </xf>
    <xf numFmtId="0" fontId="0" fillId="8" borderId="5" xfId="0" applyFill="1" applyBorder="1" applyAlignment="1">
      <alignment horizontal="right" vertical="center"/>
    </xf>
    <xf numFmtId="0" fontId="17" fillId="10" borderId="2" xfId="0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/>
    </xf>
    <xf numFmtId="0" fontId="17" fillId="10" borderId="39" xfId="0" applyFont="1" applyFill="1" applyBorder="1" applyAlignment="1">
      <alignment horizontal="center" vertical="center"/>
    </xf>
    <xf numFmtId="0" fontId="0" fillId="11" borderId="21" xfId="0" applyFill="1" applyBorder="1" applyAlignment="1">
      <alignment horizontal="right" vertical="center"/>
    </xf>
    <xf numFmtId="0" fontId="0" fillId="11" borderId="3" xfId="0" applyFill="1" applyBorder="1" applyAlignment="1">
      <alignment horizontal="right" vertical="center"/>
    </xf>
    <xf numFmtId="0" fontId="1" fillId="11" borderId="21" xfId="0" applyFont="1" applyFill="1" applyBorder="1" applyAlignment="1">
      <alignment horizontal="right" vertical="center"/>
    </xf>
    <xf numFmtId="0" fontId="1" fillId="11" borderId="3" xfId="0" applyFont="1" applyFill="1" applyBorder="1" applyAlignment="1">
      <alignment horizontal="right" vertical="center"/>
    </xf>
    <xf numFmtId="0" fontId="15" fillId="11" borderId="37" xfId="0" applyFont="1" applyFill="1" applyBorder="1" applyAlignment="1">
      <alignment horizontal="left" vertical="center"/>
    </xf>
    <xf numFmtId="0" fontId="15" fillId="11" borderId="23" xfId="0" applyFont="1" applyFill="1" applyBorder="1" applyAlignment="1">
      <alignment horizontal="left" vertical="center"/>
    </xf>
    <xf numFmtId="0" fontId="15" fillId="11" borderId="24" xfId="0" applyFont="1" applyFill="1" applyBorder="1" applyAlignment="1">
      <alignment horizontal="left" vertical="center"/>
    </xf>
    <xf numFmtId="0" fontId="0" fillId="11" borderId="0" xfId="0" applyFill="1" applyBorder="1" applyAlignment="1">
      <alignment horizontal="right" vertical="center"/>
    </xf>
    <xf numFmtId="0" fontId="0" fillId="11" borderId="5" xfId="0" applyFill="1" applyBorder="1" applyAlignment="1">
      <alignment horizontal="right" vertical="center"/>
    </xf>
    <xf numFmtId="0" fontId="16" fillId="11" borderId="41" xfId="0" applyFont="1" applyFill="1" applyBorder="1" applyAlignment="1">
      <alignment horizontal="right" vertical="center"/>
    </xf>
    <xf numFmtId="0" fontId="16" fillId="11" borderId="40" xfId="0" applyFont="1" applyFill="1" applyBorder="1" applyAlignment="1">
      <alignment horizontal="right" vertical="center"/>
    </xf>
    <xf numFmtId="14" fontId="30" fillId="0" borderId="37" xfId="0" applyNumberFormat="1" applyFont="1" applyFill="1" applyBorder="1" applyAlignment="1" applyProtection="1">
      <alignment horizontal="center" vertical="center"/>
      <protection locked="0"/>
    </xf>
    <xf numFmtId="14" fontId="30" fillId="0" borderId="23" xfId="0" applyNumberFormat="1" applyFont="1" applyFill="1" applyBorder="1" applyAlignment="1" applyProtection="1">
      <alignment horizontal="center" vertical="center"/>
      <protection locked="0"/>
    </xf>
    <xf numFmtId="14" fontId="30" fillId="0" borderId="2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4" fillId="0" borderId="37" xfId="0" applyFont="1" applyFill="1" applyBorder="1" applyAlignment="1" applyProtection="1">
      <alignment horizontal="right"/>
    </xf>
    <xf numFmtId="0" fontId="14" fillId="0" borderId="23" xfId="0" applyFont="1" applyFill="1" applyBorder="1" applyAlignment="1" applyProtection="1">
      <alignment horizontal="right"/>
    </xf>
    <xf numFmtId="0" fontId="14" fillId="0" borderId="24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 vertical="center"/>
    </xf>
    <xf numFmtId="0" fontId="18" fillId="0" borderId="37" xfId="0" applyFont="1" applyFill="1" applyBorder="1" applyAlignment="1" applyProtection="1">
      <alignment horizontal="right"/>
    </xf>
    <xf numFmtId="0" fontId="18" fillId="0" borderId="23" xfId="0" applyFont="1" applyFill="1" applyBorder="1" applyAlignment="1" applyProtection="1">
      <alignment horizontal="right"/>
    </xf>
    <xf numFmtId="0" fontId="18" fillId="0" borderId="24" xfId="0" applyFont="1" applyFill="1" applyBorder="1" applyAlignment="1" applyProtection="1">
      <alignment horizontal="right"/>
    </xf>
    <xf numFmtId="0" fontId="19" fillId="0" borderId="0" xfId="0" applyFont="1" applyBorder="1" applyAlignment="1" applyProtection="1">
      <alignment horizontal="right"/>
    </xf>
    <xf numFmtId="14" fontId="0" fillId="0" borderId="37" xfId="0" applyNumberFormat="1" applyBorder="1" applyAlignment="1" applyProtection="1">
      <alignment horizontal="center" vertical="center"/>
      <protection locked="0"/>
    </xf>
    <xf numFmtId="14" fontId="0" fillId="0" borderId="23" xfId="0" applyNumberFormat="1" applyBorder="1" applyAlignment="1" applyProtection="1">
      <alignment horizontal="center" vertical="center"/>
      <protection locked="0"/>
    </xf>
    <xf numFmtId="14" fontId="0" fillId="0" borderId="24" xfId="0" applyNumberForma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right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/>
    </xf>
  </cellXfs>
  <cellStyles count="1">
    <cellStyle name="Standard" xfId="0" builtinId="0"/>
  </cellStyles>
  <dxfs count="21">
    <dxf>
      <font>
        <color theme="0"/>
      </font>
    </dxf>
    <dxf>
      <font>
        <b/>
        <i val="0"/>
        <color rgb="FFFFFF00"/>
      </font>
      <fill>
        <patternFill>
          <bgColor rgb="FF00B05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rgb="FF00B05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00B050"/>
        </patternFill>
      </fill>
    </dxf>
    <dxf>
      <font>
        <b/>
        <i val="0"/>
        <color rgb="FFFFFF00"/>
      </font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2" dropStyle="combo" dx="16" fmlaLink="$B$29" fmlaRange="' EKA-5 Aufnahmenliste'!$E$3:$E$22" noThreeD="1" sel="0" val="0"/>
</file>

<file path=xl/ctrlProps/ctrlProp10.xml><?xml version="1.0" encoding="utf-8"?>
<formControlPr xmlns="http://schemas.microsoft.com/office/spreadsheetml/2009/9/main" objectType="Drop" dropLines="22" dropStyle="combo" dx="16" fmlaLink="$B$30" fmlaRange="' EKA-5 Aufnahmenliste'!$E$3:$E$22" noThreeD="1" sel="0" val="0"/>
</file>

<file path=xl/ctrlProps/ctrlProp100.xml><?xml version="1.0" encoding="utf-8"?>
<formControlPr xmlns="http://schemas.microsoft.com/office/spreadsheetml/2009/9/main" objectType="Drop" dropLines="22" dropStyle="combo" dx="16" fmlaLink="$B$119" fmlaRange="' EKA-5 Aufnahmenliste'!$E$3:$E$22" noThreeD="1" sel="0" val="0"/>
</file>

<file path=xl/ctrlProps/ctrlProp101.xml><?xml version="1.0" encoding="utf-8"?>
<formControlPr xmlns="http://schemas.microsoft.com/office/spreadsheetml/2009/9/main" objectType="Drop" dropLines="22" dropStyle="combo" dx="16" fmlaLink="$B$120" fmlaRange="' EKA-5 Aufnahmenliste'!$E$3:$E$22" noThreeD="1" sel="0" val="0"/>
</file>

<file path=xl/ctrlProps/ctrlProp102.xml><?xml version="1.0" encoding="utf-8"?>
<formControlPr xmlns="http://schemas.microsoft.com/office/spreadsheetml/2009/9/main" objectType="Drop" dropLines="22" dropStyle="combo" dx="16" fmlaLink="$B$121" fmlaRange="' EKA-5 Aufnahmenliste'!$E$3:$E$22" noThreeD="1" sel="0" val="0"/>
</file>

<file path=xl/ctrlProps/ctrlProp103.xml><?xml version="1.0" encoding="utf-8"?>
<formControlPr xmlns="http://schemas.microsoft.com/office/spreadsheetml/2009/9/main" objectType="Drop" dropLines="22" dropStyle="combo" dx="16" fmlaLink="$B$122" fmlaRange="' EKA-5 Aufnahmenliste'!$E$3:$E$22" noThreeD="1" sel="0" val="0"/>
</file>

<file path=xl/ctrlProps/ctrlProp104.xml><?xml version="1.0" encoding="utf-8"?>
<formControlPr xmlns="http://schemas.microsoft.com/office/spreadsheetml/2009/9/main" objectType="Drop" dropLines="22" dropStyle="combo" dx="16" fmlaLink="$B$123" fmlaRange="' EKA-5 Aufnahmenliste'!$E$3:$E$22" noThreeD="1" sel="0" val="0"/>
</file>

<file path=xl/ctrlProps/ctrlProp105.xml><?xml version="1.0" encoding="utf-8"?>
<formControlPr xmlns="http://schemas.microsoft.com/office/spreadsheetml/2009/9/main" objectType="Drop" dropLines="22" dropStyle="combo" dx="16" fmlaLink="$B$124" fmlaRange="' EKA-5 Aufnahmenliste'!$E$3:$E$22" noThreeD="1" sel="0" val="0"/>
</file>

<file path=xl/ctrlProps/ctrlProp106.xml><?xml version="1.0" encoding="utf-8"?>
<formControlPr xmlns="http://schemas.microsoft.com/office/spreadsheetml/2009/9/main" objectType="Drop" dropLines="22" dropStyle="combo" dx="16" fmlaLink="$B$125" fmlaRange="' EKA-5 Aufnahmenliste'!$E$3:$E$22" noThreeD="1" sel="0" val="0"/>
</file>

<file path=xl/ctrlProps/ctrlProp107.xml><?xml version="1.0" encoding="utf-8"?>
<formControlPr xmlns="http://schemas.microsoft.com/office/spreadsheetml/2009/9/main" objectType="Drop" dropLines="22" dropStyle="combo" dx="16" fmlaLink="$B$126" fmlaRange="' EKA-5 Aufnahmenliste'!$E$3:$E$22" noThreeD="1" sel="0" val="0"/>
</file>

<file path=xl/ctrlProps/ctrlProp108.xml><?xml version="1.0" encoding="utf-8"?>
<formControlPr xmlns="http://schemas.microsoft.com/office/spreadsheetml/2009/9/main" objectType="Drop" dropLines="22" dropStyle="combo" dx="16" fmlaLink="$B$127" fmlaRange="' EKA-5 Aufnahmenliste'!$E$3:$E$22" noThreeD="1" sel="0" val="0"/>
</file>

<file path=xl/ctrlProps/ctrlProp109.xml><?xml version="1.0" encoding="utf-8"?>
<formControlPr xmlns="http://schemas.microsoft.com/office/spreadsheetml/2009/9/main" objectType="Drop" dropLines="22" dropStyle="combo" dx="16" fmlaLink="$B$128" fmlaRange="' EKA-5 Aufnahmenliste'!$E$3:$E$22" noThreeD="1" sel="0" val="0"/>
</file>

<file path=xl/ctrlProps/ctrlProp11.xml><?xml version="1.0" encoding="utf-8"?>
<formControlPr xmlns="http://schemas.microsoft.com/office/spreadsheetml/2009/9/main" objectType="Drop" dropLines="22" dropStyle="combo" dx="16" fmlaLink="$B$31" fmlaRange="' EKA-5 Aufnahmenliste'!$E$3:$E$22" noThreeD="1" sel="0" val="0"/>
</file>

<file path=xl/ctrlProps/ctrlProp110.xml><?xml version="1.0" encoding="utf-8"?>
<formControlPr xmlns="http://schemas.microsoft.com/office/spreadsheetml/2009/9/main" objectType="Drop" dropLines="22" dropStyle="combo" dx="16" fmlaLink="$B$129" fmlaRange="' EKA-5 Aufnahmenliste'!$E$3:$E$22" noThreeD="1" sel="0" val="0"/>
</file>

<file path=xl/ctrlProps/ctrlProp111.xml><?xml version="1.0" encoding="utf-8"?>
<formControlPr xmlns="http://schemas.microsoft.com/office/spreadsheetml/2009/9/main" objectType="Drop" dropLines="22" dropStyle="combo" dx="16" fmlaLink="$B$130" fmlaRange="' EKA-5 Aufnahmenliste'!$E$3:$E$22" noThreeD="1" sel="0" val="0"/>
</file>

<file path=xl/ctrlProps/ctrlProp112.xml><?xml version="1.0" encoding="utf-8"?>
<formControlPr xmlns="http://schemas.microsoft.com/office/spreadsheetml/2009/9/main" objectType="Drop" dropLines="22" dropStyle="combo" dx="16" fmlaLink="$B$131" fmlaRange="' EKA-5 Aufnahmenliste'!$E$3:$E$22" noThreeD="1" sel="0" val="0"/>
</file>

<file path=xl/ctrlProps/ctrlProp113.xml><?xml version="1.0" encoding="utf-8"?>
<formControlPr xmlns="http://schemas.microsoft.com/office/spreadsheetml/2009/9/main" objectType="Drop" dropLines="22" dropStyle="combo" dx="16" fmlaLink="$B$132" fmlaRange="' EKA-5 Aufnahmenliste'!$E$3:$E$22" noThreeD="1" sel="0" val="0"/>
</file>

<file path=xl/ctrlProps/ctrlProp114.xml><?xml version="1.0" encoding="utf-8"?>
<formControlPr xmlns="http://schemas.microsoft.com/office/spreadsheetml/2009/9/main" objectType="Drop" dropLines="22" dropStyle="combo" dx="16" fmlaLink="$B$133" fmlaRange="' EKA-5 Aufnahmenliste'!$E$3:$E$22" noThreeD="1" sel="0" val="0"/>
</file>

<file path=xl/ctrlProps/ctrlProp115.xml><?xml version="1.0" encoding="utf-8"?>
<formControlPr xmlns="http://schemas.microsoft.com/office/spreadsheetml/2009/9/main" objectType="Drop" dropLines="22" dropStyle="combo" dx="16" fmlaLink="$B$134" fmlaRange="' EKA-5 Aufnahmenliste'!$E$3:$E$22" noThreeD="1" sel="0" val="0"/>
</file>

<file path=xl/ctrlProps/ctrlProp116.xml><?xml version="1.0" encoding="utf-8"?>
<formControlPr xmlns="http://schemas.microsoft.com/office/spreadsheetml/2009/9/main" objectType="Drop" dropLines="22" dropStyle="combo" dx="16" fmlaLink="$B135" fmlaRange="' EKA-5 Aufnahmenliste'!$E$3:$E$22" noThreeD="1" sel="0" val="0"/>
</file>

<file path=xl/ctrlProps/ctrlProp117.xml><?xml version="1.0" encoding="utf-8"?>
<formControlPr xmlns="http://schemas.microsoft.com/office/spreadsheetml/2009/9/main" objectType="Drop" dropLines="22" dropStyle="combo" dx="16" fmlaLink="$B$136" fmlaRange="' EKA-5 Aufnahmenliste'!$E$3:$E$22" noThreeD="1" sel="0" val="0"/>
</file>

<file path=xl/ctrlProps/ctrlProp118.xml><?xml version="1.0" encoding="utf-8"?>
<formControlPr xmlns="http://schemas.microsoft.com/office/spreadsheetml/2009/9/main" objectType="Drop" dropLines="22" dropStyle="combo" dx="16" fmlaLink="$B$137" fmlaRange="' EKA-5 Aufnahmenliste'!$E$3:$E$22" noThreeD="1" sel="0" val="0"/>
</file>

<file path=xl/ctrlProps/ctrlProp119.xml><?xml version="1.0" encoding="utf-8"?>
<formControlPr xmlns="http://schemas.microsoft.com/office/spreadsheetml/2009/9/main" objectType="Drop" dropLines="22" dropStyle="combo" dx="16" fmlaLink="$B$138" fmlaRange="' EKA-5 Aufnahmenliste'!$E$3:$E$22" noThreeD="1" sel="0" val="0"/>
</file>

<file path=xl/ctrlProps/ctrlProp12.xml><?xml version="1.0" encoding="utf-8"?>
<formControlPr xmlns="http://schemas.microsoft.com/office/spreadsheetml/2009/9/main" objectType="Drop" dropLines="22" dropStyle="combo" dx="16" fmlaLink="$B$32" fmlaRange="' EKA-5 Aufnahmenliste'!$E$3:$E$22" noThreeD="1" sel="0" val="0"/>
</file>

<file path=xl/ctrlProps/ctrlProp120.xml><?xml version="1.0" encoding="utf-8"?>
<formControlPr xmlns="http://schemas.microsoft.com/office/spreadsheetml/2009/9/main" objectType="Drop" dropLines="22" dropStyle="combo" dx="16" fmlaLink="$B$20" fmlaRange="' EKA-5 Aufnahmenliste'!$E$3:$E$22" noThreeD="1" sel="0" val="0"/>
</file>

<file path=xl/ctrlProps/ctrlProp121.xml><?xml version="1.0" encoding="utf-8"?>
<formControlPr xmlns="http://schemas.microsoft.com/office/spreadsheetml/2009/9/main" objectType="Drop" dropLines="22" dropStyle="combo" dx="16" fmlaLink="$B$19" fmlaRange="' EKA-5 Aufnahmenliste'!$E$3:$E$22" noThreeD="1" sel="0" val="0"/>
</file>

<file path=xl/ctrlProps/ctrlProp13.xml><?xml version="1.0" encoding="utf-8"?>
<formControlPr xmlns="http://schemas.microsoft.com/office/spreadsheetml/2009/9/main" objectType="Drop" dropLines="22" dropStyle="combo" dx="16" fmlaLink="$B$33" fmlaRange="' EKA-5 Aufnahmenliste'!$E$3:$E$22" noThreeD="1" sel="0" val="0"/>
</file>

<file path=xl/ctrlProps/ctrlProp14.xml><?xml version="1.0" encoding="utf-8"?>
<formControlPr xmlns="http://schemas.microsoft.com/office/spreadsheetml/2009/9/main" objectType="Drop" dropLines="22" dropStyle="combo" dx="16" fmlaLink="$B25" fmlaRange="' EKA-5 Aufnahmenliste'!$E$3:$E$22" noThreeD="1" sel="0" val="0"/>
</file>

<file path=xl/ctrlProps/ctrlProp15.xml><?xml version="1.0" encoding="utf-8"?>
<formControlPr xmlns="http://schemas.microsoft.com/office/spreadsheetml/2009/9/main" objectType="Drop" dropLines="22" dropStyle="combo" dx="16" fmlaLink="$B$34" fmlaRange="' EKA-5 Aufnahmenliste'!$E$3:$E$22" noThreeD="1" sel="0" val="0"/>
</file>

<file path=xl/ctrlProps/ctrlProp16.xml><?xml version="1.0" encoding="utf-8"?>
<formControlPr xmlns="http://schemas.microsoft.com/office/spreadsheetml/2009/9/main" objectType="Drop" dropLines="22" dropStyle="combo" dx="16" fmlaLink="$B$35" fmlaRange="' EKA-5 Aufnahmenliste'!$E$3:$E$22" noThreeD="1" sel="0" val="0"/>
</file>

<file path=xl/ctrlProps/ctrlProp17.xml><?xml version="1.0" encoding="utf-8"?>
<formControlPr xmlns="http://schemas.microsoft.com/office/spreadsheetml/2009/9/main" objectType="Drop" dropLines="22" dropStyle="combo" dx="16" fmlaLink="$B$36" fmlaRange="' EKA-5 Aufnahmenliste'!$E$3:$E$22" noThreeD="1" sel="0" val="0"/>
</file>

<file path=xl/ctrlProps/ctrlProp18.xml><?xml version="1.0" encoding="utf-8"?>
<formControlPr xmlns="http://schemas.microsoft.com/office/spreadsheetml/2009/9/main" objectType="Drop" dropLines="22" dropStyle="combo" dx="16" fmlaLink="$B$37" fmlaRange="' EKA-5 Aufnahmenliste'!$E$3:$E$22" noThreeD="1" sel="0" val="0"/>
</file>

<file path=xl/ctrlProps/ctrlProp19.xml><?xml version="1.0" encoding="utf-8"?>
<formControlPr xmlns="http://schemas.microsoft.com/office/spreadsheetml/2009/9/main" objectType="Drop" dropLines="22" dropStyle="combo" dx="16" fmlaLink="$B$38" fmlaRange="' EKA-5 Aufnahmenliste'!$E$3:$E$22" noThreeD="1" sel="0" val="0"/>
</file>

<file path=xl/ctrlProps/ctrlProp2.xml><?xml version="1.0" encoding="utf-8"?>
<formControlPr xmlns="http://schemas.microsoft.com/office/spreadsheetml/2009/9/main" objectType="Drop" dropLines="22" dropStyle="combo" dx="16" fmlaLink="$B$21" fmlaRange="' EKA-5 Aufnahmenliste'!$E$3:$E$22" noThreeD="1" sel="0" val="0"/>
</file>

<file path=xl/ctrlProps/ctrlProp20.xml><?xml version="1.0" encoding="utf-8"?>
<formControlPr xmlns="http://schemas.microsoft.com/office/spreadsheetml/2009/9/main" objectType="Drop" dropLines="22" dropStyle="combo" dx="16" fmlaLink="$B$39" fmlaRange="' EKA-5 Aufnahmenliste'!$E$3:$E$22" noThreeD="1" sel="0" val="0"/>
</file>

<file path=xl/ctrlProps/ctrlProp21.xml><?xml version="1.0" encoding="utf-8"?>
<formControlPr xmlns="http://schemas.microsoft.com/office/spreadsheetml/2009/9/main" objectType="Drop" dropLines="22" dropStyle="combo" dx="16" fmlaLink="$B$40" fmlaRange="' EKA-5 Aufnahmenliste'!$E$3:$E$22" noThreeD="1" sel="0" val="0"/>
</file>

<file path=xl/ctrlProps/ctrlProp22.xml><?xml version="1.0" encoding="utf-8"?>
<formControlPr xmlns="http://schemas.microsoft.com/office/spreadsheetml/2009/9/main" objectType="Drop" dropLines="22" dropStyle="combo" dx="16" fmlaLink="$B$41" fmlaRange="' EKA-5 Aufnahmenliste'!$E$3:$E$22" noThreeD="1" sel="0" val="0"/>
</file>

<file path=xl/ctrlProps/ctrlProp23.xml><?xml version="1.0" encoding="utf-8"?>
<formControlPr xmlns="http://schemas.microsoft.com/office/spreadsheetml/2009/9/main" objectType="Drop" dropLines="22" dropStyle="combo" dx="16" fmlaLink="$B$42" fmlaRange="' EKA-5 Aufnahmenliste'!$E$3:$E$22" noThreeD="1" sel="0" val="0"/>
</file>

<file path=xl/ctrlProps/ctrlProp24.xml><?xml version="1.0" encoding="utf-8"?>
<formControlPr xmlns="http://schemas.microsoft.com/office/spreadsheetml/2009/9/main" objectType="Drop" dropLines="22" dropStyle="combo" dx="16" fmlaLink="$B$43" fmlaRange="' EKA-5 Aufnahmenliste'!$E$3:$E$22" noThreeD="1" sel="0" val="0"/>
</file>

<file path=xl/ctrlProps/ctrlProp25.xml><?xml version="1.0" encoding="utf-8"?>
<formControlPr xmlns="http://schemas.microsoft.com/office/spreadsheetml/2009/9/main" objectType="Drop" dropLines="22" dropStyle="combo" dx="16" fmlaLink="$B$44" fmlaRange="' EKA-5 Aufnahmenliste'!$E$3:$E$22" noThreeD="1" sel="0" val="0"/>
</file>

<file path=xl/ctrlProps/ctrlProp26.xml><?xml version="1.0" encoding="utf-8"?>
<formControlPr xmlns="http://schemas.microsoft.com/office/spreadsheetml/2009/9/main" objectType="Drop" dropLines="22" dropStyle="combo" dx="16" fmlaLink="$B$45" fmlaRange="' EKA-5 Aufnahmenliste'!$E$3:$E$22" noThreeD="1" sel="0" val="0"/>
</file>

<file path=xl/ctrlProps/ctrlProp27.xml><?xml version="1.0" encoding="utf-8"?>
<formControlPr xmlns="http://schemas.microsoft.com/office/spreadsheetml/2009/9/main" objectType="Drop" dropLines="22" dropStyle="combo" dx="16" fmlaLink="$B$46" fmlaRange="' EKA-5 Aufnahmenliste'!$E$3:$E$22" noThreeD="1" sel="0" val="0"/>
</file>

<file path=xl/ctrlProps/ctrlProp28.xml><?xml version="1.0" encoding="utf-8"?>
<formControlPr xmlns="http://schemas.microsoft.com/office/spreadsheetml/2009/9/main" objectType="Drop" dropLines="22" dropStyle="combo" dx="16" fmlaLink="$B$47" fmlaRange="' EKA-5 Aufnahmenliste'!$E$3:$E$22" noThreeD="1" sel="0" val="0"/>
</file>

<file path=xl/ctrlProps/ctrlProp29.xml><?xml version="1.0" encoding="utf-8"?>
<formControlPr xmlns="http://schemas.microsoft.com/office/spreadsheetml/2009/9/main" objectType="Drop" dropLines="22" dropStyle="combo" dx="16" fmlaLink="$B$48" fmlaRange="' EKA-5 Aufnahmenliste'!$E$3:$E$22" noThreeD="1" sel="0" val="0"/>
</file>

<file path=xl/ctrlProps/ctrlProp3.xml><?xml version="1.0" encoding="utf-8"?>
<formControlPr xmlns="http://schemas.microsoft.com/office/spreadsheetml/2009/9/main" objectType="Drop" dropLines="22" dropStyle="combo" dx="16" fmlaLink="$B$22" fmlaRange="' EKA-5 Aufnahmenliste'!$E$3:$E$22" noThreeD="1" sel="0" val="0"/>
</file>

<file path=xl/ctrlProps/ctrlProp30.xml><?xml version="1.0" encoding="utf-8"?>
<formControlPr xmlns="http://schemas.microsoft.com/office/spreadsheetml/2009/9/main" objectType="Drop" dropLines="22" dropStyle="combo" dx="16" fmlaLink="$B$49" fmlaRange="' EKA-5 Aufnahmenliste'!$E$3:$E$22" noThreeD="1" sel="0" val="0"/>
</file>

<file path=xl/ctrlProps/ctrlProp31.xml><?xml version="1.0" encoding="utf-8"?>
<formControlPr xmlns="http://schemas.microsoft.com/office/spreadsheetml/2009/9/main" objectType="Drop" dropLines="22" dropStyle="combo" dx="16" fmlaLink="$B$50" fmlaRange="' EKA-5 Aufnahmenliste'!$E$3:$E$22" noThreeD="1" sel="0" val="0"/>
</file>

<file path=xl/ctrlProps/ctrlProp32.xml><?xml version="1.0" encoding="utf-8"?>
<formControlPr xmlns="http://schemas.microsoft.com/office/spreadsheetml/2009/9/main" objectType="Drop" dropLines="22" dropStyle="combo" dx="16" fmlaLink="$B$51" fmlaRange="' EKA-5 Aufnahmenliste'!$E$3:$E$22" noThreeD="1" sel="0" val="0"/>
</file>

<file path=xl/ctrlProps/ctrlProp33.xml><?xml version="1.0" encoding="utf-8"?>
<formControlPr xmlns="http://schemas.microsoft.com/office/spreadsheetml/2009/9/main" objectType="Drop" dropLines="22" dropStyle="combo" dx="16" fmlaLink="$B$52" fmlaRange="' EKA-5 Aufnahmenliste'!$E$3:$E$22" noThreeD="1" sel="0" val="0"/>
</file>

<file path=xl/ctrlProps/ctrlProp34.xml><?xml version="1.0" encoding="utf-8"?>
<formControlPr xmlns="http://schemas.microsoft.com/office/spreadsheetml/2009/9/main" objectType="Drop" dropLines="22" dropStyle="combo" dx="16" fmlaLink="$B$53" fmlaRange="' EKA-5 Aufnahmenliste'!$E$3:$E$22" noThreeD="1" sel="0" val="0"/>
</file>

<file path=xl/ctrlProps/ctrlProp35.xml><?xml version="1.0" encoding="utf-8"?>
<formControlPr xmlns="http://schemas.microsoft.com/office/spreadsheetml/2009/9/main" objectType="Drop" dropLines="22" dropStyle="combo" dx="16" fmlaLink="$B$54" fmlaRange="' EKA-5 Aufnahmenliste'!$E$3:$E$22" noThreeD="1" sel="0" val="0"/>
</file>

<file path=xl/ctrlProps/ctrlProp36.xml><?xml version="1.0" encoding="utf-8"?>
<formControlPr xmlns="http://schemas.microsoft.com/office/spreadsheetml/2009/9/main" objectType="Drop" dropLines="22" dropStyle="combo" dx="16" fmlaLink="$B$55" fmlaRange="' EKA-5 Aufnahmenliste'!$E$3:$E$22" noThreeD="1" sel="0" val="0"/>
</file>

<file path=xl/ctrlProps/ctrlProp37.xml><?xml version="1.0" encoding="utf-8"?>
<formControlPr xmlns="http://schemas.microsoft.com/office/spreadsheetml/2009/9/main" objectType="Drop" dropLines="22" dropStyle="combo" dx="16" fmlaLink="$B$56" fmlaRange="' EKA-5 Aufnahmenliste'!$E$3:$E$22" noThreeD="1" sel="0" val="0"/>
</file>

<file path=xl/ctrlProps/ctrlProp38.xml><?xml version="1.0" encoding="utf-8"?>
<formControlPr xmlns="http://schemas.microsoft.com/office/spreadsheetml/2009/9/main" objectType="Drop" dropLines="22" dropStyle="combo" dx="16" fmlaLink="$B$57" fmlaRange="' EKA-5 Aufnahmenliste'!$E$3:$E$22" noThreeD="1" sel="0" val="0"/>
</file>

<file path=xl/ctrlProps/ctrlProp39.xml><?xml version="1.0" encoding="utf-8"?>
<formControlPr xmlns="http://schemas.microsoft.com/office/spreadsheetml/2009/9/main" objectType="Drop" dropLines="22" dropStyle="combo" dx="16" fmlaLink="$B$58" fmlaRange="' EKA-5 Aufnahmenliste'!$E$3:$E$22" noThreeD="1" sel="0" val="0"/>
</file>

<file path=xl/ctrlProps/ctrlProp4.xml><?xml version="1.0" encoding="utf-8"?>
<formControlPr xmlns="http://schemas.microsoft.com/office/spreadsheetml/2009/9/main" objectType="Drop" dropLines="22" dropStyle="combo" dx="16" fmlaLink="$B$23" fmlaRange="' EKA-5 Aufnahmenliste'!$E$3:$E$22" noThreeD="1" sel="0" val="0"/>
</file>

<file path=xl/ctrlProps/ctrlProp40.xml><?xml version="1.0" encoding="utf-8"?>
<formControlPr xmlns="http://schemas.microsoft.com/office/spreadsheetml/2009/9/main" objectType="Drop" dropLines="22" dropStyle="combo" dx="16" fmlaLink="$B$59" fmlaRange="' EKA-5 Aufnahmenliste'!$E$3:$E$22" noThreeD="1" sel="0" val="0"/>
</file>

<file path=xl/ctrlProps/ctrlProp41.xml><?xml version="1.0" encoding="utf-8"?>
<formControlPr xmlns="http://schemas.microsoft.com/office/spreadsheetml/2009/9/main" objectType="Drop" dropLines="22" dropStyle="combo" dx="16" fmlaLink="$B$60" fmlaRange="' EKA-5 Aufnahmenliste'!$E$3:$E$22" noThreeD="1" sel="0" val="0"/>
</file>

<file path=xl/ctrlProps/ctrlProp42.xml><?xml version="1.0" encoding="utf-8"?>
<formControlPr xmlns="http://schemas.microsoft.com/office/spreadsheetml/2009/9/main" objectType="Drop" dropLines="22" dropStyle="combo" dx="16" fmlaLink="$B$61" fmlaRange="' EKA-5 Aufnahmenliste'!$E$3:$E$22" noThreeD="1" sel="0" val="0"/>
</file>

<file path=xl/ctrlProps/ctrlProp43.xml><?xml version="1.0" encoding="utf-8"?>
<formControlPr xmlns="http://schemas.microsoft.com/office/spreadsheetml/2009/9/main" objectType="Drop" dropLines="22" dropStyle="combo" dx="16" fmlaLink="$B$62" fmlaRange="' EKA-5 Aufnahmenliste'!$E$3:$E$22" noThreeD="1" sel="0" val="0"/>
</file>

<file path=xl/ctrlProps/ctrlProp44.xml><?xml version="1.0" encoding="utf-8"?>
<formControlPr xmlns="http://schemas.microsoft.com/office/spreadsheetml/2009/9/main" objectType="Drop" dropLines="22" dropStyle="combo" dx="16" fmlaLink="$B$63" fmlaRange="' EKA-5 Aufnahmenliste'!$E$3:$E$22" noThreeD="1" sel="0" val="0"/>
</file>

<file path=xl/ctrlProps/ctrlProp45.xml><?xml version="1.0" encoding="utf-8"?>
<formControlPr xmlns="http://schemas.microsoft.com/office/spreadsheetml/2009/9/main" objectType="Drop" dropLines="22" dropStyle="combo" dx="16" fmlaLink="$B$64" fmlaRange="' EKA-5 Aufnahmenliste'!$E$3:$E$22" noThreeD="1" sel="0" val="0"/>
</file>

<file path=xl/ctrlProps/ctrlProp46.xml><?xml version="1.0" encoding="utf-8"?>
<formControlPr xmlns="http://schemas.microsoft.com/office/spreadsheetml/2009/9/main" objectType="Drop" dropLines="22" dropStyle="combo" dx="16" fmlaLink="$B$65" fmlaRange="' EKA-5 Aufnahmenliste'!$E$3:$E$22" noThreeD="1" sel="0" val="0"/>
</file>

<file path=xl/ctrlProps/ctrlProp47.xml><?xml version="1.0" encoding="utf-8"?>
<formControlPr xmlns="http://schemas.microsoft.com/office/spreadsheetml/2009/9/main" objectType="Drop" dropLines="22" dropStyle="combo" dx="16" fmlaLink="$B$66" fmlaRange="' EKA-5 Aufnahmenliste'!$E$3:$E$22" noThreeD="1" sel="0" val="0"/>
</file>

<file path=xl/ctrlProps/ctrlProp48.xml><?xml version="1.0" encoding="utf-8"?>
<formControlPr xmlns="http://schemas.microsoft.com/office/spreadsheetml/2009/9/main" objectType="Drop" dropLines="22" dropStyle="combo" dx="16" fmlaLink="$B$67" fmlaRange="' EKA-5 Aufnahmenliste'!$E$3:$E$22" noThreeD="1" sel="0" val="0"/>
</file>

<file path=xl/ctrlProps/ctrlProp49.xml><?xml version="1.0" encoding="utf-8"?>
<formControlPr xmlns="http://schemas.microsoft.com/office/spreadsheetml/2009/9/main" objectType="Drop" dropLines="22" dropStyle="combo" dx="16" fmlaLink="$B$68" fmlaRange="' EKA-5 Aufnahmenliste'!$E$3:$E$22" noThreeD="1" sel="0" val="0"/>
</file>

<file path=xl/ctrlProps/ctrlProp5.xml><?xml version="1.0" encoding="utf-8"?>
<formControlPr xmlns="http://schemas.microsoft.com/office/spreadsheetml/2009/9/main" objectType="Drop" dropLines="22" dropStyle="combo" dx="16" fmlaLink="B24:D24" fmlaRange="' EKA-5 Aufnahmenliste'!$E$3:$E$22" noThreeD="1" sel="0" val="0"/>
</file>

<file path=xl/ctrlProps/ctrlProp50.xml><?xml version="1.0" encoding="utf-8"?>
<formControlPr xmlns="http://schemas.microsoft.com/office/spreadsheetml/2009/9/main" objectType="Drop" dropLines="22" dropStyle="combo" dx="16" fmlaLink="$B$69" fmlaRange="' EKA-5 Aufnahmenliste'!$E$3:$E$22" noThreeD="1" sel="0" val="0"/>
</file>

<file path=xl/ctrlProps/ctrlProp51.xml><?xml version="1.0" encoding="utf-8"?>
<formControlPr xmlns="http://schemas.microsoft.com/office/spreadsheetml/2009/9/main" objectType="Drop" dropLines="22" dropStyle="combo" dx="16" fmlaLink="$B$70" fmlaRange="' EKA-5 Aufnahmenliste'!$E$3:$E$22" noThreeD="1" sel="0" val="0"/>
</file>

<file path=xl/ctrlProps/ctrlProp52.xml><?xml version="1.0" encoding="utf-8"?>
<formControlPr xmlns="http://schemas.microsoft.com/office/spreadsheetml/2009/9/main" objectType="Drop" dropLines="22" dropStyle="combo" dx="16" fmlaLink="$B$71" fmlaRange="' EKA-5 Aufnahmenliste'!$E$3:$E$22" noThreeD="1" sel="0" val="0"/>
</file>

<file path=xl/ctrlProps/ctrlProp53.xml><?xml version="1.0" encoding="utf-8"?>
<formControlPr xmlns="http://schemas.microsoft.com/office/spreadsheetml/2009/9/main" objectType="Drop" dropLines="22" dropStyle="combo" dx="16" fmlaLink="$B$72" fmlaRange="' EKA-5 Aufnahmenliste'!$E$3:$E$22" noThreeD="1" sel="0" val="0"/>
</file>

<file path=xl/ctrlProps/ctrlProp54.xml><?xml version="1.0" encoding="utf-8"?>
<formControlPr xmlns="http://schemas.microsoft.com/office/spreadsheetml/2009/9/main" objectType="Drop" dropLines="22" dropStyle="combo" dx="16" fmlaLink="$B$73" fmlaRange="' EKA-5 Aufnahmenliste'!$E$3:$E$22" noThreeD="1" sel="0" val="0"/>
</file>

<file path=xl/ctrlProps/ctrlProp55.xml><?xml version="1.0" encoding="utf-8"?>
<formControlPr xmlns="http://schemas.microsoft.com/office/spreadsheetml/2009/9/main" objectType="Drop" dropLines="22" dropStyle="combo" dx="16" fmlaLink="$B$74" fmlaRange="' EKA-5 Aufnahmenliste'!$E$3:$E$22" noThreeD="1" sel="0" val="0"/>
</file>

<file path=xl/ctrlProps/ctrlProp56.xml><?xml version="1.0" encoding="utf-8"?>
<formControlPr xmlns="http://schemas.microsoft.com/office/spreadsheetml/2009/9/main" objectType="Drop" dropLines="22" dropStyle="combo" dx="16" fmlaLink="$B$75" fmlaRange="' EKA-5 Aufnahmenliste'!$E$3:$E$22" noThreeD="1" sel="0" val="0"/>
</file>

<file path=xl/ctrlProps/ctrlProp57.xml><?xml version="1.0" encoding="utf-8"?>
<formControlPr xmlns="http://schemas.microsoft.com/office/spreadsheetml/2009/9/main" objectType="Drop" dropLines="22" dropStyle="combo" dx="16" fmlaLink="$B$76" fmlaRange="' EKA-5 Aufnahmenliste'!$E$3:$E$22" noThreeD="1" sel="0" val="0"/>
</file>

<file path=xl/ctrlProps/ctrlProp58.xml><?xml version="1.0" encoding="utf-8"?>
<formControlPr xmlns="http://schemas.microsoft.com/office/spreadsheetml/2009/9/main" objectType="Drop" dropLines="22" dropStyle="combo" dx="16" fmlaLink="$B$77" fmlaRange="' EKA-5 Aufnahmenliste'!$E$3:$E$22" noThreeD="1" sel="0" val="0"/>
</file>

<file path=xl/ctrlProps/ctrlProp59.xml><?xml version="1.0" encoding="utf-8"?>
<formControlPr xmlns="http://schemas.microsoft.com/office/spreadsheetml/2009/9/main" objectType="Drop" dropLines="22" dropStyle="combo" dx="16" fmlaLink="$B$78" fmlaRange="' EKA-5 Aufnahmenliste'!$E$3:$E$22" noThreeD="1" sel="0" val="0"/>
</file>

<file path=xl/ctrlProps/ctrlProp6.xml><?xml version="1.0" encoding="utf-8"?>
<formControlPr xmlns="http://schemas.microsoft.com/office/spreadsheetml/2009/9/main" objectType="Drop" dropLines="22" dropStyle="combo" dx="16" fmlaLink="$B$26" fmlaRange="' EKA-5 Aufnahmenliste'!$E$3:$E$22" noThreeD="1" sel="0" val="0"/>
</file>

<file path=xl/ctrlProps/ctrlProp60.xml><?xml version="1.0" encoding="utf-8"?>
<formControlPr xmlns="http://schemas.microsoft.com/office/spreadsheetml/2009/9/main" objectType="Drop" dropLines="22" dropStyle="combo" dx="16" fmlaLink="$B$79" fmlaRange="' EKA-5 Aufnahmenliste'!$E$3:$E$22" noThreeD="1" sel="0" val="0"/>
</file>

<file path=xl/ctrlProps/ctrlProp61.xml><?xml version="1.0" encoding="utf-8"?>
<formControlPr xmlns="http://schemas.microsoft.com/office/spreadsheetml/2009/9/main" objectType="Drop" dropLines="22" dropStyle="combo" dx="16" fmlaLink="$B$80" fmlaRange="' EKA-5 Aufnahmenliste'!$E$3:$E$22" noThreeD="1" sel="0" val="0"/>
</file>

<file path=xl/ctrlProps/ctrlProp62.xml><?xml version="1.0" encoding="utf-8"?>
<formControlPr xmlns="http://schemas.microsoft.com/office/spreadsheetml/2009/9/main" objectType="Drop" dropLines="22" dropStyle="combo" dx="16" fmlaLink="$B$81" fmlaRange="' EKA-5 Aufnahmenliste'!$E$3:$E$22" noThreeD="1" sel="0" val="0"/>
</file>

<file path=xl/ctrlProps/ctrlProp63.xml><?xml version="1.0" encoding="utf-8"?>
<formControlPr xmlns="http://schemas.microsoft.com/office/spreadsheetml/2009/9/main" objectType="Drop" dropLines="22" dropStyle="combo" dx="16" fmlaLink="$B$82" fmlaRange="' EKA-5 Aufnahmenliste'!$E$3:$E$22" noThreeD="1" sel="0" val="0"/>
</file>

<file path=xl/ctrlProps/ctrlProp64.xml><?xml version="1.0" encoding="utf-8"?>
<formControlPr xmlns="http://schemas.microsoft.com/office/spreadsheetml/2009/9/main" objectType="Drop" dropLines="22" dropStyle="combo" dx="16" fmlaLink="$B$83" fmlaRange="' EKA-5 Aufnahmenliste'!$E$3:$E$22" noThreeD="1" sel="0" val="0"/>
</file>

<file path=xl/ctrlProps/ctrlProp65.xml><?xml version="1.0" encoding="utf-8"?>
<formControlPr xmlns="http://schemas.microsoft.com/office/spreadsheetml/2009/9/main" objectType="Drop" dropLines="22" dropStyle="combo" dx="16" fmlaLink="$B$84" fmlaRange="' EKA-5 Aufnahmenliste'!$E$3:$E$22" noThreeD="1" sel="0" val="0"/>
</file>

<file path=xl/ctrlProps/ctrlProp66.xml><?xml version="1.0" encoding="utf-8"?>
<formControlPr xmlns="http://schemas.microsoft.com/office/spreadsheetml/2009/9/main" objectType="Drop" dropLines="22" dropStyle="combo" dx="16" fmlaLink="$B$85" fmlaRange="' EKA-5 Aufnahmenliste'!$E$3:$E$22" noThreeD="1" sel="0" val="0"/>
</file>

<file path=xl/ctrlProps/ctrlProp67.xml><?xml version="1.0" encoding="utf-8"?>
<formControlPr xmlns="http://schemas.microsoft.com/office/spreadsheetml/2009/9/main" objectType="Drop" dropLines="22" dropStyle="combo" dx="16" fmlaLink="$B$86" fmlaRange="' EKA-5 Aufnahmenliste'!$E$3:$E$22" noThreeD="1" sel="0" val="0"/>
</file>

<file path=xl/ctrlProps/ctrlProp68.xml><?xml version="1.0" encoding="utf-8"?>
<formControlPr xmlns="http://schemas.microsoft.com/office/spreadsheetml/2009/9/main" objectType="Drop" dropLines="22" dropStyle="combo" dx="16" fmlaLink="$B$87" fmlaRange="' EKA-5 Aufnahmenliste'!$E$3:$E$22" noThreeD="1" sel="0" val="0"/>
</file>

<file path=xl/ctrlProps/ctrlProp69.xml><?xml version="1.0" encoding="utf-8"?>
<formControlPr xmlns="http://schemas.microsoft.com/office/spreadsheetml/2009/9/main" objectType="Drop" dropLines="22" dropStyle="combo" dx="16" fmlaLink="$B$88" fmlaRange="' EKA-5 Aufnahmenliste'!$E$3:$E$22" noThreeD="1" sel="0" val="0"/>
</file>

<file path=xl/ctrlProps/ctrlProp7.xml><?xml version="1.0" encoding="utf-8"?>
<formControlPr xmlns="http://schemas.microsoft.com/office/spreadsheetml/2009/9/main" objectType="Drop" dropLines="22" dropStyle="combo" dx="16" fmlaLink="$B$27" fmlaRange="' EKA-5 Aufnahmenliste'!$E$3:$E$22" noThreeD="1" sel="0" val="0"/>
</file>

<file path=xl/ctrlProps/ctrlProp70.xml><?xml version="1.0" encoding="utf-8"?>
<formControlPr xmlns="http://schemas.microsoft.com/office/spreadsheetml/2009/9/main" objectType="Drop" dropLines="22" dropStyle="combo" dx="16" fmlaLink="$B$89" fmlaRange="' EKA-5 Aufnahmenliste'!$E$3:$E$22" noThreeD="1" sel="0" val="0"/>
</file>

<file path=xl/ctrlProps/ctrlProp71.xml><?xml version="1.0" encoding="utf-8"?>
<formControlPr xmlns="http://schemas.microsoft.com/office/spreadsheetml/2009/9/main" objectType="Drop" dropLines="22" dropStyle="combo" dx="16" fmlaLink="$B$90" fmlaRange="' EKA-5 Aufnahmenliste'!$E$3:$E$22" noThreeD="1" sel="0" val="0"/>
</file>

<file path=xl/ctrlProps/ctrlProp72.xml><?xml version="1.0" encoding="utf-8"?>
<formControlPr xmlns="http://schemas.microsoft.com/office/spreadsheetml/2009/9/main" objectType="Drop" dropLines="22" dropStyle="combo" dx="16" fmlaLink="$B$91" fmlaRange="' EKA-5 Aufnahmenliste'!$E$3:$E$22" noThreeD="1" sel="0" val="0"/>
</file>

<file path=xl/ctrlProps/ctrlProp73.xml><?xml version="1.0" encoding="utf-8"?>
<formControlPr xmlns="http://schemas.microsoft.com/office/spreadsheetml/2009/9/main" objectType="Drop" dropLines="22" dropStyle="combo" dx="16" fmlaLink="$B$92" fmlaRange="' EKA-5 Aufnahmenliste'!$E$3:$E$22" noThreeD="1" sel="0" val="0"/>
</file>

<file path=xl/ctrlProps/ctrlProp74.xml><?xml version="1.0" encoding="utf-8"?>
<formControlPr xmlns="http://schemas.microsoft.com/office/spreadsheetml/2009/9/main" objectType="Drop" dropLines="22" dropStyle="combo" dx="16" fmlaLink="$B$93" fmlaRange="' EKA-5 Aufnahmenliste'!$E$3:$E$22" noThreeD="1" sel="0" val="0"/>
</file>

<file path=xl/ctrlProps/ctrlProp75.xml><?xml version="1.0" encoding="utf-8"?>
<formControlPr xmlns="http://schemas.microsoft.com/office/spreadsheetml/2009/9/main" objectType="Drop" dropLines="22" dropStyle="combo" dx="16" fmlaLink="$B$94" fmlaRange="' EKA-5 Aufnahmenliste'!$E$3:$E$22" noThreeD="1" sel="0" val="0"/>
</file>

<file path=xl/ctrlProps/ctrlProp76.xml><?xml version="1.0" encoding="utf-8"?>
<formControlPr xmlns="http://schemas.microsoft.com/office/spreadsheetml/2009/9/main" objectType="Drop" dropLines="22" dropStyle="combo" dx="16" fmlaLink="$B$95" fmlaRange="' EKA-5 Aufnahmenliste'!$E$3:$E$22" noThreeD="1" sel="0" val="0"/>
</file>

<file path=xl/ctrlProps/ctrlProp77.xml><?xml version="1.0" encoding="utf-8"?>
<formControlPr xmlns="http://schemas.microsoft.com/office/spreadsheetml/2009/9/main" objectType="Drop" dropLines="22" dropStyle="combo" dx="16" fmlaLink="$B$96" fmlaRange="' EKA-5 Aufnahmenliste'!$E$3:$E$22" noThreeD="1" sel="0" val="0"/>
</file>

<file path=xl/ctrlProps/ctrlProp78.xml><?xml version="1.0" encoding="utf-8"?>
<formControlPr xmlns="http://schemas.microsoft.com/office/spreadsheetml/2009/9/main" objectType="Drop" dropLines="22" dropStyle="combo" dx="16" fmlaLink="$B$97" fmlaRange="' EKA-5 Aufnahmenliste'!$E$3:$E$22" noThreeD="1" sel="0" val="0"/>
</file>

<file path=xl/ctrlProps/ctrlProp79.xml><?xml version="1.0" encoding="utf-8"?>
<formControlPr xmlns="http://schemas.microsoft.com/office/spreadsheetml/2009/9/main" objectType="Drop" dropLines="22" dropStyle="combo" dx="16" fmlaLink="$B$98" fmlaRange="' EKA-5 Aufnahmenliste'!$E$3:$E$22" noThreeD="1" sel="0" val="0"/>
</file>

<file path=xl/ctrlProps/ctrlProp8.xml><?xml version="1.0" encoding="utf-8"?>
<formControlPr xmlns="http://schemas.microsoft.com/office/spreadsheetml/2009/9/main" objectType="Drop" dropLines="22" dropStyle="combo" dx="16" fmlaLink="$B$28" fmlaRange="' EKA-5 Aufnahmenliste'!$E$3:$E$22" noThreeD="1" sel="0" val="0"/>
</file>

<file path=xl/ctrlProps/ctrlProp80.xml><?xml version="1.0" encoding="utf-8"?>
<formControlPr xmlns="http://schemas.microsoft.com/office/spreadsheetml/2009/9/main" objectType="Drop" dropLines="22" dropStyle="combo" dx="16" fmlaLink="$B$99" fmlaRange="' EKA-5 Aufnahmenliste'!$E$3:$E$22" noThreeD="1" sel="0" val="0"/>
</file>

<file path=xl/ctrlProps/ctrlProp81.xml><?xml version="1.0" encoding="utf-8"?>
<formControlPr xmlns="http://schemas.microsoft.com/office/spreadsheetml/2009/9/main" objectType="Drop" dropLines="22" dropStyle="combo" dx="16" fmlaLink="$B$100" fmlaRange="' EKA-5 Aufnahmenliste'!$E$3:$E$22" noThreeD="1" sel="0" val="0"/>
</file>

<file path=xl/ctrlProps/ctrlProp82.xml><?xml version="1.0" encoding="utf-8"?>
<formControlPr xmlns="http://schemas.microsoft.com/office/spreadsheetml/2009/9/main" objectType="Drop" dropLines="22" dropStyle="combo" dx="16" fmlaLink="$B$101" fmlaRange="' EKA-5 Aufnahmenliste'!$E$3:$E$22" noThreeD="1" sel="0" val="0"/>
</file>

<file path=xl/ctrlProps/ctrlProp83.xml><?xml version="1.0" encoding="utf-8"?>
<formControlPr xmlns="http://schemas.microsoft.com/office/spreadsheetml/2009/9/main" objectType="Drop" dropLines="22" dropStyle="combo" dx="16" fmlaLink="$B$102" fmlaRange="' EKA-5 Aufnahmenliste'!$E$3:$E$22" noThreeD="1" sel="0" val="0"/>
</file>

<file path=xl/ctrlProps/ctrlProp84.xml><?xml version="1.0" encoding="utf-8"?>
<formControlPr xmlns="http://schemas.microsoft.com/office/spreadsheetml/2009/9/main" objectType="Drop" dropLines="22" dropStyle="combo" dx="16" fmlaLink="$B$103" fmlaRange="' EKA-5 Aufnahmenliste'!$E$3:$E$22" noThreeD="1" sel="0" val="0"/>
</file>

<file path=xl/ctrlProps/ctrlProp85.xml><?xml version="1.0" encoding="utf-8"?>
<formControlPr xmlns="http://schemas.microsoft.com/office/spreadsheetml/2009/9/main" objectType="Drop" dropLines="22" dropStyle="combo" dx="16" fmlaLink="$B$104" fmlaRange="' EKA-5 Aufnahmenliste'!$E$3:$E$22" noThreeD="1" sel="0" val="0"/>
</file>

<file path=xl/ctrlProps/ctrlProp86.xml><?xml version="1.0" encoding="utf-8"?>
<formControlPr xmlns="http://schemas.microsoft.com/office/spreadsheetml/2009/9/main" objectType="Drop" dropLines="22" dropStyle="combo" dx="16" fmlaLink="$B$105" fmlaRange="' EKA-5 Aufnahmenliste'!$E$3:$E$22" noThreeD="1" sel="0" val="0"/>
</file>

<file path=xl/ctrlProps/ctrlProp87.xml><?xml version="1.0" encoding="utf-8"?>
<formControlPr xmlns="http://schemas.microsoft.com/office/spreadsheetml/2009/9/main" objectType="Drop" dropLines="22" dropStyle="combo" dx="16" fmlaLink="$B$106" fmlaRange="' EKA-5 Aufnahmenliste'!$E$3:$E$22" noThreeD="1" sel="0" val="0"/>
</file>

<file path=xl/ctrlProps/ctrlProp88.xml><?xml version="1.0" encoding="utf-8"?>
<formControlPr xmlns="http://schemas.microsoft.com/office/spreadsheetml/2009/9/main" objectType="Drop" dropLines="22" dropStyle="combo" dx="16" fmlaLink="$B$107" fmlaRange="' EKA-5 Aufnahmenliste'!$E$3:$E$22" noThreeD="1" sel="0" val="0"/>
</file>

<file path=xl/ctrlProps/ctrlProp89.xml><?xml version="1.0" encoding="utf-8"?>
<formControlPr xmlns="http://schemas.microsoft.com/office/spreadsheetml/2009/9/main" objectType="Drop" dropLines="22" dropStyle="combo" dx="16" fmlaLink="$B$108" fmlaRange="' EKA-5 Aufnahmenliste'!$E$3:$E$22" noThreeD="1" sel="0" val="0"/>
</file>

<file path=xl/ctrlProps/ctrlProp9.xml><?xml version="1.0" encoding="utf-8"?>
<formControlPr xmlns="http://schemas.microsoft.com/office/spreadsheetml/2009/9/main" objectType="Drop" dropLines="22" dropStyle="combo" dx="16" fmlaLink="$B$29" fmlaRange="' EKA-5 Aufnahmenliste'!$E$3:$E$22" noThreeD="1" sel="0" val="0"/>
</file>

<file path=xl/ctrlProps/ctrlProp90.xml><?xml version="1.0" encoding="utf-8"?>
<formControlPr xmlns="http://schemas.microsoft.com/office/spreadsheetml/2009/9/main" objectType="Drop" dropLines="22" dropStyle="combo" dx="16" fmlaLink="$B$109" fmlaRange="' EKA-5 Aufnahmenliste'!$E$3:$E$22" noThreeD="1" sel="0" val="0"/>
</file>

<file path=xl/ctrlProps/ctrlProp91.xml><?xml version="1.0" encoding="utf-8"?>
<formControlPr xmlns="http://schemas.microsoft.com/office/spreadsheetml/2009/9/main" objectType="Drop" dropLines="22" dropStyle="combo" dx="16" fmlaLink="$B$110" fmlaRange="' EKA-5 Aufnahmenliste'!$E$3:$E$22" noThreeD="1" sel="0" val="0"/>
</file>

<file path=xl/ctrlProps/ctrlProp92.xml><?xml version="1.0" encoding="utf-8"?>
<formControlPr xmlns="http://schemas.microsoft.com/office/spreadsheetml/2009/9/main" objectType="Drop" dropLines="22" dropStyle="combo" dx="16" fmlaLink="$B$111" fmlaRange="' EKA-5 Aufnahmenliste'!$E$3:$E$22" noThreeD="1" sel="0" val="0"/>
</file>

<file path=xl/ctrlProps/ctrlProp93.xml><?xml version="1.0" encoding="utf-8"?>
<formControlPr xmlns="http://schemas.microsoft.com/office/spreadsheetml/2009/9/main" objectType="Drop" dropLines="22" dropStyle="combo" dx="16" fmlaLink="$B$112" fmlaRange="' EKA-5 Aufnahmenliste'!$E$3:$E$22" noThreeD="1" sel="0" val="0"/>
</file>

<file path=xl/ctrlProps/ctrlProp94.xml><?xml version="1.0" encoding="utf-8"?>
<formControlPr xmlns="http://schemas.microsoft.com/office/spreadsheetml/2009/9/main" objectType="Drop" dropLines="22" dropStyle="combo" dx="16" fmlaLink="$B$113" fmlaRange="' EKA-5 Aufnahmenliste'!$E$3:$E$22" noThreeD="1" sel="0" val="0"/>
</file>

<file path=xl/ctrlProps/ctrlProp95.xml><?xml version="1.0" encoding="utf-8"?>
<formControlPr xmlns="http://schemas.microsoft.com/office/spreadsheetml/2009/9/main" objectType="Drop" dropLines="22" dropStyle="combo" dx="16" fmlaLink="$B$114" fmlaRange="' EKA-5 Aufnahmenliste'!$E$3:$E$22" noThreeD="1" sel="0" val="0"/>
</file>

<file path=xl/ctrlProps/ctrlProp96.xml><?xml version="1.0" encoding="utf-8"?>
<formControlPr xmlns="http://schemas.microsoft.com/office/spreadsheetml/2009/9/main" objectType="Drop" dropLines="22" dropStyle="combo" dx="16" fmlaLink="$B$115" fmlaRange="' EKA-5 Aufnahmenliste'!$E$3:$E$22" noThreeD="1" sel="0" val="0"/>
</file>

<file path=xl/ctrlProps/ctrlProp97.xml><?xml version="1.0" encoding="utf-8"?>
<formControlPr xmlns="http://schemas.microsoft.com/office/spreadsheetml/2009/9/main" objectType="Drop" dropLines="22" dropStyle="combo" dx="16" fmlaLink="$B$116" fmlaRange="' EKA-5 Aufnahmenliste'!$E$3:$E$22" noThreeD="1" sel="0" val="0"/>
</file>

<file path=xl/ctrlProps/ctrlProp98.xml><?xml version="1.0" encoding="utf-8"?>
<formControlPr xmlns="http://schemas.microsoft.com/office/spreadsheetml/2009/9/main" objectType="Drop" dropLines="22" dropStyle="combo" dx="16" fmlaLink="$B$117" fmlaRange="' EKA-5 Aufnahmenliste'!$E$3:$E$22" noThreeD="1" sel="0" val="0"/>
</file>

<file path=xl/ctrlProps/ctrlProp99.xml><?xml version="1.0" encoding="utf-8"?>
<formControlPr xmlns="http://schemas.microsoft.com/office/spreadsheetml/2009/9/main" objectType="Drop" dropLines="22" dropStyle="combo" dx="16" fmlaLink="$B$118" fmlaRange="' EKA-5 Aufnahmenliste'!$E$3:$E$22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47625</xdr:rowOff>
        </xdr:from>
        <xdr:to>
          <xdr:col>5</xdr:col>
          <xdr:colOff>2152650</xdr:colOff>
          <xdr:row>18</xdr:row>
          <xdr:rowOff>304800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47625</xdr:rowOff>
        </xdr:from>
        <xdr:to>
          <xdr:col>5</xdr:col>
          <xdr:colOff>2152650</xdr:colOff>
          <xdr:row>19</xdr:row>
          <xdr:rowOff>304800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47625</xdr:rowOff>
        </xdr:from>
        <xdr:to>
          <xdr:col>5</xdr:col>
          <xdr:colOff>2152650</xdr:colOff>
          <xdr:row>20</xdr:row>
          <xdr:rowOff>304800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47625</xdr:rowOff>
        </xdr:from>
        <xdr:to>
          <xdr:col>5</xdr:col>
          <xdr:colOff>2152650</xdr:colOff>
          <xdr:row>21</xdr:row>
          <xdr:rowOff>304800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47625</xdr:rowOff>
        </xdr:from>
        <xdr:to>
          <xdr:col>5</xdr:col>
          <xdr:colOff>2152650</xdr:colOff>
          <xdr:row>22</xdr:row>
          <xdr:rowOff>304800</xdr:rowOff>
        </xdr:to>
        <xdr:sp macro="" textlink="">
          <xdr:nvSpPr>
            <xdr:cNvPr id="3081" name="Drop Dow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47625</xdr:rowOff>
        </xdr:from>
        <xdr:to>
          <xdr:col>5</xdr:col>
          <xdr:colOff>2152650</xdr:colOff>
          <xdr:row>23</xdr:row>
          <xdr:rowOff>304800</xdr:rowOff>
        </xdr:to>
        <xdr:sp macro="" textlink="">
          <xdr:nvSpPr>
            <xdr:cNvPr id="3082" name="Drop Dow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47625</xdr:rowOff>
        </xdr:from>
        <xdr:to>
          <xdr:col>5</xdr:col>
          <xdr:colOff>2152650</xdr:colOff>
          <xdr:row>25</xdr:row>
          <xdr:rowOff>304800</xdr:rowOff>
        </xdr:to>
        <xdr:sp macro="" textlink="">
          <xdr:nvSpPr>
            <xdr:cNvPr id="3084" name="Drop Dow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47625</xdr:rowOff>
        </xdr:from>
        <xdr:to>
          <xdr:col>5</xdr:col>
          <xdr:colOff>2152650</xdr:colOff>
          <xdr:row>26</xdr:row>
          <xdr:rowOff>304800</xdr:rowOff>
        </xdr:to>
        <xdr:sp macro="" textlink="">
          <xdr:nvSpPr>
            <xdr:cNvPr id="3085" name="Drop Down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27</xdr:row>
          <xdr:rowOff>47625</xdr:rowOff>
        </xdr:from>
        <xdr:to>
          <xdr:col>5</xdr:col>
          <xdr:colOff>2152650</xdr:colOff>
          <xdr:row>27</xdr:row>
          <xdr:rowOff>304800</xdr:rowOff>
        </xdr:to>
        <xdr:sp macro="" textlink="">
          <xdr:nvSpPr>
            <xdr:cNvPr id="3086" name="Drop Dow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28</xdr:row>
          <xdr:rowOff>47625</xdr:rowOff>
        </xdr:from>
        <xdr:to>
          <xdr:col>5</xdr:col>
          <xdr:colOff>2152650</xdr:colOff>
          <xdr:row>28</xdr:row>
          <xdr:rowOff>304800</xdr:rowOff>
        </xdr:to>
        <xdr:sp macro="" textlink="">
          <xdr:nvSpPr>
            <xdr:cNvPr id="3087" name="Drop Down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29</xdr:row>
          <xdr:rowOff>47625</xdr:rowOff>
        </xdr:from>
        <xdr:to>
          <xdr:col>5</xdr:col>
          <xdr:colOff>2152650</xdr:colOff>
          <xdr:row>29</xdr:row>
          <xdr:rowOff>304800</xdr:rowOff>
        </xdr:to>
        <xdr:sp macro="" textlink="">
          <xdr:nvSpPr>
            <xdr:cNvPr id="3088" name="Drop Down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30</xdr:row>
          <xdr:rowOff>47625</xdr:rowOff>
        </xdr:from>
        <xdr:to>
          <xdr:col>5</xdr:col>
          <xdr:colOff>2152650</xdr:colOff>
          <xdr:row>30</xdr:row>
          <xdr:rowOff>304800</xdr:rowOff>
        </xdr:to>
        <xdr:sp macro="" textlink="">
          <xdr:nvSpPr>
            <xdr:cNvPr id="3089" name="Drop Down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31</xdr:row>
          <xdr:rowOff>47625</xdr:rowOff>
        </xdr:from>
        <xdr:to>
          <xdr:col>5</xdr:col>
          <xdr:colOff>2152650</xdr:colOff>
          <xdr:row>31</xdr:row>
          <xdr:rowOff>304800</xdr:rowOff>
        </xdr:to>
        <xdr:sp macro="" textlink="">
          <xdr:nvSpPr>
            <xdr:cNvPr id="3090" name="Drop Down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32</xdr:row>
          <xdr:rowOff>47625</xdr:rowOff>
        </xdr:from>
        <xdr:to>
          <xdr:col>5</xdr:col>
          <xdr:colOff>2152650</xdr:colOff>
          <xdr:row>32</xdr:row>
          <xdr:rowOff>304800</xdr:rowOff>
        </xdr:to>
        <xdr:sp macro="" textlink="">
          <xdr:nvSpPr>
            <xdr:cNvPr id="3091" name="Drop Down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24</xdr:row>
          <xdr:rowOff>47625</xdr:rowOff>
        </xdr:from>
        <xdr:to>
          <xdr:col>5</xdr:col>
          <xdr:colOff>2152650</xdr:colOff>
          <xdr:row>24</xdr:row>
          <xdr:rowOff>304800</xdr:rowOff>
        </xdr:to>
        <xdr:sp macro="" textlink="">
          <xdr:nvSpPr>
            <xdr:cNvPr id="3092" name="Drop Down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33</xdr:row>
          <xdr:rowOff>47625</xdr:rowOff>
        </xdr:from>
        <xdr:to>
          <xdr:col>5</xdr:col>
          <xdr:colOff>2152650</xdr:colOff>
          <xdr:row>33</xdr:row>
          <xdr:rowOff>304800</xdr:rowOff>
        </xdr:to>
        <xdr:sp macro="" textlink="">
          <xdr:nvSpPr>
            <xdr:cNvPr id="3093" name="Drop Down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34</xdr:row>
          <xdr:rowOff>47625</xdr:rowOff>
        </xdr:from>
        <xdr:to>
          <xdr:col>5</xdr:col>
          <xdr:colOff>2152650</xdr:colOff>
          <xdr:row>34</xdr:row>
          <xdr:rowOff>304800</xdr:rowOff>
        </xdr:to>
        <xdr:sp macro="" textlink="">
          <xdr:nvSpPr>
            <xdr:cNvPr id="3094" name="Drop Down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35</xdr:row>
          <xdr:rowOff>47625</xdr:rowOff>
        </xdr:from>
        <xdr:to>
          <xdr:col>5</xdr:col>
          <xdr:colOff>2152650</xdr:colOff>
          <xdr:row>35</xdr:row>
          <xdr:rowOff>304800</xdr:rowOff>
        </xdr:to>
        <xdr:sp macro="" textlink="">
          <xdr:nvSpPr>
            <xdr:cNvPr id="3095" name="Drop Down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36</xdr:row>
          <xdr:rowOff>47625</xdr:rowOff>
        </xdr:from>
        <xdr:to>
          <xdr:col>5</xdr:col>
          <xdr:colOff>2152650</xdr:colOff>
          <xdr:row>36</xdr:row>
          <xdr:rowOff>304800</xdr:rowOff>
        </xdr:to>
        <xdr:sp macro="" textlink="">
          <xdr:nvSpPr>
            <xdr:cNvPr id="3096" name="Drop Down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37</xdr:row>
          <xdr:rowOff>47625</xdr:rowOff>
        </xdr:from>
        <xdr:to>
          <xdr:col>5</xdr:col>
          <xdr:colOff>2152650</xdr:colOff>
          <xdr:row>37</xdr:row>
          <xdr:rowOff>304800</xdr:rowOff>
        </xdr:to>
        <xdr:sp macro="" textlink="">
          <xdr:nvSpPr>
            <xdr:cNvPr id="3097" name="Drop Down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38</xdr:row>
          <xdr:rowOff>47625</xdr:rowOff>
        </xdr:from>
        <xdr:to>
          <xdr:col>5</xdr:col>
          <xdr:colOff>2152650</xdr:colOff>
          <xdr:row>38</xdr:row>
          <xdr:rowOff>304800</xdr:rowOff>
        </xdr:to>
        <xdr:sp macro="" textlink="">
          <xdr:nvSpPr>
            <xdr:cNvPr id="3098" name="Drop Down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39</xdr:row>
          <xdr:rowOff>47625</xdr:rowOff>
        </xdr:from>
        <xdr:to>
          <xdr:col>5</xdr:col>
          <xdr:colOff>2152650</xdr:colOff>
          <xdr:row>39</xdr:row>
          <xdr:rowOff>304800</xdr:rowOff>
        </xdr:to>
        <xdr:sp macro="" textlink="">
          <xdr:nvSpPr>
            <xdr:cNvPr id="3099" name="Drop Down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40</xdr:row>
          <xdr:rowOff>47625</xdr:rowOff>
        </xdr:from>
        <xdr:to>
          <xdr:col>5</xdr:col>
          <xdr:colOff>2152650</xdr:colOff>
          <xdr:row>40</xdr:row>
          <xdr:rowOff>304800</xdr:rowOff>
        </xdr:to>
        <xdr:sp macro="" textlink="">
          <xdr:nvSpPr>
            <xdr:cNvPr id="3100" name="Drop Down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41</xdr:row>
          <xdr:rowOff>47625</xdr:rowOff>
        </xdr:from>
        <xdr:to>
          <xdr:col>5</xdr:col>
          <xdr:colOff>2152650</xdr:colOff>
          <xdr:row>41</xdr:row>
          <xdr:rowOff>304800</xdr:rowOff>
        </xdr:to>
        <xdr:sp macro="" textlink="">
          <xdr:nvSpPr>
            <xdr:cNvPr id="3101" name="Drop Down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42</xdr:row>
          <xdr:rowOff>47625</xdr:rowOff>
        </xdr:from>
        <xdr:to>
          <xdr:col>5</xdr:col>
          <xdr:colOff>2152650</xdr:colOff>
          <xdr:row>42</xdr:row>
          <xdr:rowOff>304800</xdr:rowOff>
        </xdr:to>
        <xdr:sp macro="" textlink="">
          <xdr:nvSpPr>
            <xdr:cNvPr id="3102" name="Drop Down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43</xdr:row>
          <xdr:rowOff>47625</xdr:rowOff>
        </xdr:from>
        <xdr:to>
          <xdr:col>5</xdr:col>
          <xdr:colOff>2152650</xdr:colOff>
          <xdr:row>43</xdr:row>
          <xdr:rowOff>304800</xdr:rowOff>
        </xdr:to>
        <xdr:sp macro="" textlink="">
          <xdr:nvSpPr>
            <xdr:cNvPr id="3103" name="Drop Down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44</xdr:row>
          <xdr:rowOff>47625</xdr:rowOff>
        </xdr:from>
        <xdr:to>
          <xdr:col>5</xdr:col>
          <xdr:colOff>2152650</xdr:colOff>
          <xdr:row>44</xdr:row>
          <xdr:rowOff>304800</xdr:rowOff>
        </xdr:to>
        <xdr:sp macro="" textlink="">
          <xdr:nvSpPr>
            <xdr:cNvPr id="3104" name="Drop Down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45</xdr:row>
          <xdr:rowOff>47625</xdr:rowOff>
        </xdr:from>
        <xdr:to>
          <xdr:col>5</xdr:col>
          <xdr:colOff>2152650</xdr:colOff>
          <xdr:row>45</xdr:row>
          <xdr:rowOff>304800</xdr:rowOff>
        </xdr:to>
        <xdr:sp macro="" textlink="">
          <xdr:nvSpPr>
            <xdr:cNvPr id="3105" name="Drop Down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46</xdr:row>
          <xdr:rowOff>47625</xdr:rowOff>
        </xdr:from>
        <xdr:to>
          <xdr:col>5</xdr:col>
          <xdr:colOff>2152650</xdr:colOff>
          <xdr:row>46</xdr:row>
          <xdr:rowOff>304800</xdr:rowOff>
        </xdr:to>
        <xdr:sp macro="" textlink="">
          <xdr:nvSpPr>
            <xdr:cNvPr id="3106" name="Drop Down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47625</xdr:rowOff>
        </xdr:from>
        <xdr:to>
          <xdr:col>5</xdr:col>
          <xdr:colOff>2152650</xdr:colOff>
          <xdr:row>47</xdr:row>
          <xdr:rowOff>304800</xdr:rowOff>
        </xdr:to>
        <xdr:sp macro="" textlink="">
          <xdr:nvSpPr>
            <xdr:cNvPr id="3107" name="Drop Down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48</xdr:row>
          <xdr:rowOff>47625</xdr:rowOff>
        </xdr:from>
        <xdr:to>
          <xdr:col>5</xdr:col>
          <xdr:colOff>2152650</xdr:colOff>
          <xdr:row>48</xdr:row>
          <xdr:rowOff>304800</xdr:rowOff>
        </xdr:to>
        <xdr:sp macro="" textlink="">
          <xdr:nvSpPr>
            <xdr:cNvPr id="3108" name="Drop Down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49</xdr:row>
          <xdr:rowOff>47625</xdr:rowOff>
        </xdr:from>
        <xdr:to>
          <xdr:col>5</xdr:col>
          <xdr:colOff>2152650</xdr:colOff>
          <xdr:row>49</xdr:row>
          <xdr:rowOff>304800</xdr:rowOff>
        </xdr:to>
        <xdr:sp macro="" textlink="">
          <xdr:nvSpPr>
            <xdr:cNvPr id="3109" name="Drop Down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50</xdr:row>
          <xdr:rowOff>47625</xdr:rowOff>
        </xdr:from>
        <xdr:to>
          <xdr:col>5</xdr:col>
          <xdr:colOff>2152650</xdr:colOff>
          <xdr:row>50</xdr:row>
          <xdr:rowOff>304800</xdr:rowOff>
        </xdr:to>
        <xdr:sp macro="" textlink="">
          <xdr:nvSpPr>
            <xdr:cNvPr id="3110" name="Drop Down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51</xdr:row>
          <xdr:rowOff>47625</xdr:rowOff>
        </xdr:from>
        <xdr:to>
          <xdr:col>5</xdr:col>
          <xdr:colOff>2152650</xdr:colOff>
          <xdr:row>51</xdr:row>
          <xdr:rowOff>304800</xdr:rowOff>
        </xdr:to>
        <xdr:sp macro="" textlink="">
          <xdr:nvSpPr>
            <xdr:cNvPr id="3111" name="Drop Down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52</xdr:row>
          <xdr:rowOff>47625</xdr:rowOff>
        </xdr:from>
        <xdr:to>
          <xdr:col>5</xdr:col>
          <xdr:colOff>2152650</xdr:colOff>
          <xdr:row>52</xdr:row>
          <xdr:rowOff>304800</xdr:rowOff>
        </xdr:to>
        <xdr:sp macro="" textlink="">
          <xdr:nvSpPr>
            <xdr:cNvPr id="3112" name="Drop Down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53</xdr:row>
          <xdr:rowOff>47625</xdr:rowOff>
        </xdr:from>
        <xdr:to>
          <xdr:col>5</xdr:col>
          <xdr:colOff>2152650</xdr:colOff>
          <xdr:row>53</xdr:row>
          <xdr:rowOff>304800</xdr:rowOff>
        </xdr:to>
        <xdr:sp macro="" textlink="">
          <xdr:nvSpPr>
            <xdr:cNvPr id="3113" name="Drop Down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54</xdr:row>
          <xdr:rowOff>47625</xdr:rowOff>
        </xdr:from>
        <xdr:to>
          <xdr:col>5</xdr:col>
          <xdr:colOff>2152650</xdr:colOff>
          <xdr:row>54</xdr:row>
          <xdr:rowOff>304800</xdr:rowOff>
        </xdr:to>
        <xdr:sp macro="" textlink="">
          <xdr:nvSpPr>
            <xdr:cNvPr id="3114" name="Drop Down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55</xdr:row>
          <xdr:rowOff>47625</xdr:rowOff>
        </xdr:from>
        <xdr:to>
          <xdr:col>5</xdr:col>
          <xdr:colOff>2152650</xdr:colOff>
          <xdr:row>55</xdr:row>
          <xdr:rowOff>304800</xdr:rowOff>
        </xdr:to>
        <xdr:sp macro="" textlink="">
          <xdr:nvSpPr>
            <xdr:cNvPr id="3115" name="Drop Down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56</xdr:row>
          <xdr:rowOff>47625</xdr:rowOff>
        </xdr:from>
        <xdr:to>
          <xdr:col>5</xdr:col>
          <xdr:colOff>2152650</xdr:colOff>
          <xdr:row>56</xdr:row>
          <xdr:rowOff>304800</xdr:rowOff>
        </xdr:to>
        <xdr:sp macro="" textlink="">
          <xdr:nvSpPr>
            <xdr:cNvPr id="3116" name="Drop Down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57</xdr:row>
          <xdr:rowOff>47625</xdr:rowOff>
        </xdr:from>
        <xdr:to>
          <xdr:col>5</xdr:col>
          <xdr:colOff>2152650</xdr:colOff>
          <xdr:row>57</xdr:row>
          <xdr:rowOff>304800</xdr:rowOff>
        </xdr:to>
        <xdr:sp macro="" textlink="">
          <xdr:nvSpPr>
            <xdr:cNvPr id="3117" name="Drop Down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58</xdr:row>
          <xdr:rowOff>47625</xdr:rowOff>
        </xdr:from>
        <xdr:to>
          <xdr:col>5</xdr:col>
          <xdr:colOff>2152650</xdr:colOff>
          <xdr:row>58</xdr:row>
          <xdr:rowOff>304800</xdr:rowOff>
        </xdr:to>
        <xdr:sp macro="" textlink="">
          <xdr:nvSpPr>
            <xdr:cNvPr id="3118" name="Drop Down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59</xdr:row>
          <xdr:rowOff>47625</xdr:rowOff>
        </xdr:from>
        <xdr:to>
          <xdr:col>5</xdr:col>
          <xdr:colOff>2152650</xdr:colOff>
          <xdr:row>59</xdr:row>
          <xdr:rowOff>304800</xdr:rowOff>
        </xdr:to>
        <xdr:sp macro="" textlink="">
          <xdr:nvSpPr>
            <xdr:cNvPr id="3119" name="Drop Down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60</xdr:row>
          <xdr:rowOff>47625</xdr:rowOff>
        </xdr:from>
        <xdr:to>
          <xdr:col>5</xdr:col>
          <xdr:colOff>2152650</xdr:colOff>
          <xdr:row>60</xdr:row>
          <xdr:rowOff>304800</xdr:rowOff>
        </xdr:to>
        <xdr:sp macro="" textlink="">
          <xdr:nvSpPr>
            <xdr:cNvPr id="3120" name="Drop Down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61</xdr:row>
          <xdr:rowOff>47625</xdr:rowOff>
        </xdr:from>
        <xdr:to>
          <xdr:col>5</xdr:col>
          <xdr:colOff>2152650</xdr:colOff>
          <xdr:row>61</xdr:row>
          <xdr:rowOff>304800</xdr:rowOff>
        </xdr:to>
        <xdr:sp macro="" textlink="">
          <xdr:nvSpPr>
            <xdr:cNvPr id="3121" name="Drop Down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62</xdr:row>
          <xdr:rowOff>47625</xdr:rowOff>
        </xdr:from>
        <xdr:to>
          <xdr:col>5</xdr:col>
          <xdr:colOff>2152650</xdr:colOff>
          <xdr:row>62</xdr:row>
          <xdr:rowOff>304800</xdr:rowOff>
        </xdr:to>
        <xdr:sp macro="" textlink="">
          <xdr:nvSpPr>
            <xdr:cNvPr id="3122" name="Drop Down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63</xdr:row>
          <xdr:rowOff>47625</xdr:rowOff>
        </xdr:from>
        <xdr:to>
          <xdr:col>5</xdr:col>
          <xdr:colOff>2152650</xdr:colOff>
          <xdr:row>63</xdr:row>
          <xdr:rowOff>304800</xdr:rowOff>
        </xdr:to>
        <xdr:sp macro="" textlink="">
          <xdr:nvSpPr>
            <xdr:cNvPr id="3123" name="Drop Down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64</xdr:row>
          <xdr:rowOff>47625</xdr:rowOff>
        </xdr:from>
        <xdr:to>
          <xdr:col>5</xdr:col>
          <xdr:colOff>2152650</xdr:colOff>
          <xdr:row>64</xdr:row>
          <xdr:rowOff>304800</xdr:rowOff>
        </xdr:to>
        <xdr:sp macro="" textlink="">
          <xdr:nvSpPr>
            <xdr:cNvPr id="3124" name="Drop Down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65</xdr:row>
          <xdr:rowOff>47625</xdr:rowOff>
        </xdr:from>
        <xdr:to>
          <xdr:col>5</xdr:col>
          <xdr:colOff>2152650</xdr:colOff>
          <xdr:row>65</xdr:row>
          <xdr:rowOff>304800</xdr:rowOff>
        </xdr:to>
        <xdr:sp macro="" textlink="">
          <xdr:nvSpPr>
            <xdr:cNvPr id="3125" name="Drop Down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66</xdr:row>
          <xdr:rowOff>47625</xdr:rowOff>
        </xdr:from>
        <xdr:to>
          <xdr:col>5</xdr:col>
          <xdr:colOff>2152650</xdr:colOff>
          <xdr:row>66</xdr:row>
          <xdr:rowOff>304800</xdr:rowOff>
        </xdr:to>
        <xdr:sp macro="" textlink="">
          <xdr:nvSpPr>
            <xdr:cNvPr id="3126" name="Drop Down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67</xdr:row>
          <xdr:rowOff>47625</xdr:rowOff>
        </xdr:from>
        <xdr:to>
          <xdr:col>5</xdr:col>
          <xdr:colOff>2152650</xdr:colOff>
          <xdr:row>67</xdr:row>
          <xdr:rowOff>304800</xdr:rowOff>
        </xdr:to>
        <xdr:sp macro="" textlink="">
          <xdr:nvSpPr>
            <xdr:cNvPr id="3127" name="Drop Down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68</xdr:row>
          <xdr:rowOff>47625</xdr:rowOff>
        </xdr:from>
        <xdr:to>
          <xdr:col>5</xdr:col>
          <xdr:colOff>2152650</xdr:colOff>
          <xdr:row>68</xdr:row>
          <xdr:rowOff>304800</xdr:rowOff>
        </xdr:to>
        <xdr:sp macro="" textlink="">
          <xdr:nvSpPr>
            <xdr:cNvPr id="3128" name="Drop Down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69</xdr:row>
          <xdr:rowOff>47625</xdr:rowOff>
        </xdr:from>
        <xdr:to>
          <xdr:col>5</xdr:col>
          <xdr:colOff>2152650</xdr:colOff>
          <xdr:row>69</xdr:row>
          <xdr:rowOff>304800</xdr:rowOff>
        </xdr:to>
        <xdr:sp macro="" textlink="">
          <xdr:nvSpPr>
            <xdr:cNvPr id="3129" name="Drop Down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70</xdr:row>
          <xdr:rowOff>47625</xdr:rowOff>
        </xdr:from>
        <xdr:to>
          <xdr:col>5</xdr:col>
          <xdr:colOff>2152650</xdr:colOff>
          <xdr:row>70</xdr:row>
          <xdr:rowOff>304800</xdr:rowOff>
        </xdr:to>
        <xdr:sp macro="" textlink="">
          <xdr:nvSpPr>
            <xdr:cNvPr id="3130" name="Drop Down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71</xdr:row>
          <xdr:rowOff>47625</xdr:rowOff>
        </xdr:from>
        <xdr:to>
          <xdr:col>5</xdr:col>
          <xdr:colOff>2152650</xdr:colOff>
          <xdr:row>71</xdr:row>
          <xdr:rowOff>304800</xdr:rowOff>
        </xdr:to>
        <xdr:sp macro="" textlink="">
          <xdr:nvSpPr>
            <xdr:cNvPr id="3131" name="Drop Down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72</xdr:row>
          <xdr:rowOff>47625</xdr:rowOff>
        </xdr:from>
        <xdr:to>
          <xdr:col>5</xdr:col>
          <xdr:colOff>2152650</xdr:colOff>
          <xdr:row>72</xdr:row>
          <xdr:rowOff>304800</xdr:rowOff>
        </xdr:to>
        <xdr:sp macro="" textlink="">
          <xdr:nvSpPr>
            <xdr:cNvPr id="3132" name="Drop Down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73</xdr:row>
          <xdr:rowOff>47625</xdr:rowOff>
        </xdr:from>
        <xdr:to>
          <xdr:col>5</xdr:col>
          <xdr:colOff>2152650</xdr:colOff>
          <xdr:row>73</xdr:row>
          <xdr:rowOff>304800</xdr:rowOff>
        </xdr:to>
        <xdr:sp macro="" textlink="">
          <xdr:nvSpPr>
            <xdr:cNvPr id="3133" name="Drop Down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74</xdr:row>
          <xdr:rowOff>47625</xdr:rowOff>
        </xdr:from>
        <xdr:to>
          <xdr:col>5</xdr:col>
          <xdr:colOff>2152650</xdr:colOff>
          <xdr:row>74</xdr:row>
          <xdr:rowOff>304800</xdr:rowOff>
        </xdr:to>
        <xdr:sp macro="" textlink="">
          <xdr:nvSpPr>
            <xdr:cNvPr id="3134" name="Drop Down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75</xdr:row>
          <xdr:rowOff>47625</xdr:rowOff>
        </xdr:from>
        <xdr:to>
          <xdr:col>5</xdr:col>
          <xdr:colOff>2152650</xdr:colOff>
          <xdr:row>75</xdr:row>
          <xdr:rowOff>304800</xdr:rowOff>
        </xdr:to>
        <xdr:sp macro="" textlink="">
          <xdr:nvSpPr>
            <xdr:cNvPr id="3135" name="Drop Down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76</xdr:row>
          <xdr:rowOff>47625</xdr:rowOff>
        </xdr:from>
        <xdr:to>
          <xdr:col>5</xdr:col>
          <xdr:colOff>2152650</xdr:colOff>
          <xdr:row>76</xdr:row>
          <xdr:rowOff>304800</xdr:rowOff>
        </xdr:to>
        <xdr:sp macro="" textlink="">
          <xdr:nvSpPr>
            <xdr:cNvPr id="3136" name="Drop Down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77</xdr:row>
          <xdr:rowOff>47625</xdr:rowOff>
        </xdr:from>
        <xdr:to>
          <xdr:col>5</xdr:col>
          <xdr:colOff>2152650</xdr:colOff>
          <xdr:row>77</xdr:row>
          <xdr:rowOff>304800</xdr:rowOff>
        </xdr:to>
        <xdr:sp macro="" textlink="">
          <xdr:nvSpPr>
            <xdr:cNvPr id="3137" name="Drop Down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78</xdr:row>
          <xdr:rowOff>47625</xdr:rowOff>
        </xdr:from>
        <xdr:to>
          <xdr:col>5</xdr:col>
          <xdr:colOff>2152650</xdr:colOff>
          <xdr:row>78</xdr:row>
          <xdr:rowOff>304800</xdr:rowOff>
        </xdr:to>
        <xdr:sp macro="" textlink="">
          <xdr:nvSpPr>
            <xdr:cNvPr id="3138" name="Drop Down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79</xdr:row>
          <xdr:rowOff>47625</xdr:rowOff>
        </xdr:from>
        <xdr:to>
          <xdr:col>5</xdr:col>
          <xdr:colOff>2152650</xdr:colOff>
          <xdr:row>79</xdr:row>
          <xdr:rowOff>304800</xdr:rowOff>
        </xdr:to>
        <xdr:sp macro="" textlink="">
          <xdr:nvSpPr>
            <xdr:cNvPr id="3139" name="Drop Down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80</xdr:row>
          <xdr:rowOff>47625</xdr:rowOff>
        </xdr:from>
        <xdr:to>
          <xdr:col>5</xdr:col>
          <xdr:colOff>2152650</xdr:colOff>
          <xdr:row>80</xdr:row>
          <xdr:rowOff>304800</xdr:rowOff>
        </xdr:to>
        <xdr:sp macro="" textlink="">
          <xdr:nvSpPr>
            <xdr:cNvPr id="3140" name="Drop Down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81</xdr:row>
          <xdr:rowOff>47625</xdr:rowOff>
        </xdr:from>
        <xdr:to>
          <xdr:col>5</xdr:col>
          <xdr:colOff>2152650</xdr:colOff>
          <xdr:row>81</xdr:row>
          <xdr:rowOff>304800</xdr:rowOff>
        </xdr:to>
        <xdr:sp macro="" textlink="">
          <xdr:nvSpPr>
            <xdr:cNvPr id="3141" name="Drop Down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82</xdr:row>
          <xdr:rowOff>47625</xdr:rowOff>
        </xdr:from>
        <xdr:to>
          <xdr:col>5</xdr:col>
          <xdr:colOff>2152650</xdr:colOff>
          <xdr:row>82</xdr:row>
          <xdr:rowOff>304800</xdr:rowOff>
        </xdr:to>
        <xdr:sp macro="" textlink="">
          <xdr:nvSpPr>
            <xdr:cNvPr id="3142" name="Drop Down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83</xdr:row>
          <xdr:rowOff>47625</xdr:rowOff>
        </xdr:from>
        <xdr:to>
          <xdr:col>5</xdr:col>
          <xdr:colOff>2152650</xdr:colOff>
          <xdr:row>83</xdr:row>
          <xdr:rowOff>304800</xdr:rowOff>
        </xdr:to>
        <xdr:sp macro="" textlink="">
          <xdr:nvSpPr>
            <xdr:cNvPr id="3143" name="Drop Down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84</xdr:row>
          <xdr:rowOff>47625</xdr:rowOff>
        </xdr:from>
        <xdr:to>
          <xdr:col>5</xdr:col>
          <xdr:colOff>2152650</xdr:colOff>
          <xdr:row>84</xdr:row>
          <xdr:rowOff>304800</xdr:rowOff>
        </xdr:to>
        <xdr:sp macro="" textlink="">
          <xdr:nvSpPr>
            <xdr:cNvPr id="3144" name="Drop Down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85</xdr:row>
          <xdr:rowOff>47625</xdr:rowOff>
        </xdr:from>
        <xdr:to>
          <xdr:col>5</xdr:col>
          <xdr:colOff>2152650</xdr:colOff>
          <xdr:row>85</xdr:row>
          <xdr:rowOff>304800</xdr:rowOff>
        </xdr:to>
        <xdr:sp macro="" textlink="">
          <xdr:nvSpPr>
            <xdr:cNvPr id="3145" name="Drop Down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86</xdr:row>
          <xdr:rowOff>47625</xdr:rowOff>
        </xdr:from>
        <xdr:to>
          <xdr:col>5</xdr:col>
          <xdr:colOff>2152650</xdr:colOff>
          <xdr:row>86</xdr:row>
          <xdr:rowOff>304800</xdr:rowOff>
        </xdr:to>
        <xdr:sp macro="" textlink="">
          <xdr:nvSpPr>
            <xdr:cNvPr id="3146" name="Drop Down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87</xdr:row>
          <xdr:rowOff>47625</xdr:rowOff>
        </xdr:from>
        <xdr:to>
          <xdr:col>5</xdr:col>
          <xdr:colOff>2152650</xdr:colOff>
          <xdr:row>87</xdr:row>
          <xdr:rowOff>304800</xdr:rowOff>
        </xdr:to>
        <xdr:sp macro="" textlink="">
          <xdr:nvSpPr>
            <xdr:cNvPr id="3147" name="Drop Down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88</xdr:row>
          <xdr:rowOff>47625</xdr:rowOff>
        </xdr:from>
        <xdr:to>
          <xdr:col>5</xdr:col>
          <xdr:colOff>2152650</xdr:colOff>
          <xdr:row>88</xdr:row>
          <xdr:rowOff>304800</xdr:rowOff>
        </xdr:to>
        <xdr:sp macro="" textlink="">
          <xdr:nvSpPr>
            <xdr:cNvPr id="3148" name="Drop Down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89</xdr:row>
          <xdr:rowOff>47625</xdr:rowOff>
        </xdr:from>
        <xdr:to>
          <xdr:col>5</xdr:col>
          <xdr:colOff>2152650</xdr:colOff>
          <xdr:row>89</xdr:row>
          <xdr:rowOff>304800</xdr:rowOff>
        </xdr:to>
        <xdr:sp macro="" textlink="">
          <xdr:nvSpPr>
            <xdr:cNvPr id="3149" name="Drop Down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90</xdr:row>
          <xdr:rowOff>47625</xdr:rowOff>
        </xdr:from>
        <xdr:to>
          <xdr:col>5</xdr:col>
          <xdr:colOff>2152650</xdr:colOff>
          <xdr:row>90</xdr:row>
          <xdr:rowOff>304800</xdr:rowOff>
        </xdr:to>
        <xdr:sp macro="" textlink="">
          <xdr:nvSpPr>
            <xdr:cNvPr id="3150" name="Drop Down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91</xdr:row>
          <xdr:rowOff>47625</xdr:rowOff>
        </xdr:from>
        <xdr:to>
          <xdr:col>5</xdr:col>
          <xdr:colOff>2152650</xdr:colOff>
          <xdr:row>91</xdr:row>
          <xdr:rowOff>304800</xdr:rowOff>
        </xdr:to>
        <xdr:sp macro="" textlink="">
          <xdr:nvSpPr>
            <xdr:cNvPr id="3151" name="Drop Down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92</xdr:row>
          <xdr:rowOff>47625</xdr:rowOff>
        </xdr:from>
        <xdr:to>
          <xdr:col>5</xdr:col>
          <xdr:colOff>2152650</xdr:colOff>
          <xdr:row>92</xdr:row>
          <xdr:rowOff>304800</xdr:rowOff>
        </xdr:to>
        <xdr:sp macro="" textlink="">
          <xdr:nvSpPr>
            <xdr:cNvPr id="3152" name="Drop Down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93</xdr:row>
          <xdr:rowOff>47625</xdr:rowOff>
        </xdr:from>
        <xdr:to>
          <xdr:col>5</xdr:col>
          <xdr:colOff>2152650</xdr:colOff>
          <xdr:row>93</xdr:row>
          <xdr:rowOff>304800</xdr:rowOff>
        </xdr:to>
        <xdr:sp macro="" textlink="">
          <xdr:nvSpPr>
            <xdr:cNvPr id="3153" name="Drop Down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94</xdr:row>
          <xdr:rowOff>47625</xdr:rowOff>
        </xdr:from>
        <xdr:to>
          <xdr:col>5</xdr:col>
          <xdr:colOff>2152650</xdr:colOff>
          <xdr:row>94</xdr:row>
          <xdr:rowOff>304800</xdr:rowOff>
        </xdr:to>
        <xdr:sp macro="" textlink="">
          <xdr:nvSpPr>
            <xdr:cNvPr id="3154" name="Drop Down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95</xdr:row>
          <xdr:rowOff>47625</xdr:rowOff>
        </xdr:from>
        <xdr:to>
          <xdr:col>5</xdr:col>
          <xdr:colOff>2152650</xdr:colOff>
          <xdr:row>95</xdr:row>
          <xdr:rowOff>304800</xdr:rowOff>
        </xdr:to>
        <xdr:sp macro="" textlink="">
          <xdr:nvSpPr>
            <xdr:cNvPr id="3155" name="Drop Down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96</xdr:row>
          <xdr:rowOff>47625</xdr:rowOff>
        </xdr:from>
        <xdr:to>
          <xdr:col>5</xdr:col>
          <xdr:colOff>2152650</xdr:colOff>
          <xdr:row>96</xdr:row>
          <xdr:rowOff>304800</xdr:rowOff>
        </xdr:to>
        <xdr:sp macro="" textlink="">
          <xdr:nvSpPr>
            <xdr:cNvPr id="3156" name="Drop Down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97</xdr:row>
          <xdr:rowOff>47625</xdr:rowOff>
        </xdr:from>
        <xdr:to>
          <xdr:col>5</xdr:col>
          <xdr:colOff>2152650</xdr:colOff>
          <xdr:row>97</xdr:row>
          <xdr:rowOff>304800</xdr:rowOff>
        </xdr:to>
        <xdr:sp macro="" textlink="">
          <xdr:nvSpPr>
            <xdr:cNvPr id="3157" name="Drop Down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0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98</xdr:row>
          <xdr:rowOff>47625</xdr:rowOff>
        </xdr:from>
        <xdr:to>
          <xdr:col>5</xdr:col>
          <xdr:colOff>2152650</xdr:colOff>
          <xdr:row>98</xdr:row>
          <xdr:rowOff>304800</xdr:rowOff>
        </xdr:to>
        <xdr:sp macro="" textlink="">
          <xdr:nvSpPr>
            <xdr:cNvPr id="3158" name="Drop Down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99</xdr:row>
          <xdr:rowOff>47625</xdr:rowOff>
        </xdr:from>
        <xdr:to>
          <xdr:col>5</xdr:col>
          <xdr:colOff>2152650</xdr:colOff>
          <xdr:row>99</xdr:row>
          <xdr:rowOff>304800</xdr:rowOff>
        </xdr:to>
        <xdr:sp macro="" textlink="">
          <xdr:nvSpPr>
            <xdr:cNvPr id="3159" name="Drop Down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100</xdr:row>
          <xdr:rowOff>47625</xdr:rowOff>
        </xdr:from>
        <xdr:to>
          <xdr:col>5</xdr:col>
          <xdr:colOff>2152650</xdr:colOff>
          <xdr:row>100</xdr:row>
          <xdr:rowOff>304800</xdr:rowOff>
        </xdr:to>
        <xdr:sp macro="" textlink="">
          <xdr:nvSpPr>
            <xdr:cNvPr id="3160" name="Drop Down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101</xdr:row>
          <xdr:rowOff>47625</xdr:rowOff>
        </xdr:from>
        <xdr:to>
          <xdr:col>5</xdr:col>
          <xdr:colOff>2152650</xdr:colOff>
          <xdr:row>101</xdr:row>
          <xdr:rowOff>304800</xdr:rowOff>
        </xdr:to>
        <xdr:sp macro="" textlink="">
          <xdr:nvSpPr>
            <xdr:cNvPr id="3161" name="Drop Down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102</xdr:row>
          <xdr:rowOff>47625</xdr:rowOff>
        </xdr:from>
        <xdr:to>
          <xdr:col>5</xdr:col>
          <xdr:colOff>2152650</xdr:colOff>
          <xdr:row>102</xdr:row>
          <xdr:rowOff>304800</xdr:rowOff>
        </xdr:to>
        <xdr:sp macro="" textlink="">
          <xdr:nvSpPr>
            <xdr:cNvPr id="3162" name="Drop Down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103</xdr:row>
          <xdr:rowOff>47625</xdr:rowOff>
        </xdr:from>
        <xdr:to>
          <xdr:col>5</xdr:col>
          <xdr:colOff>2152650</xdr:colOff>
          <xdr:row>103</xdr:row>
          <xdr:rowOff>304800</xdr:rowOff>
        </xdr:to>
        <xdr:sp macro="" textlink="">
          <xdr:nvSpPr>
            <xdr:cNvPr id="3163" name="Drop Down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104</xdr:row>
          <xdr:rowOff>47625</xdr:rowOff>
        </xdr:from>
        <xdr:to>
          <xdr:col>5</xdr:col>
          <xdr:colOff>2152650</xdr:colOff>
          <xdr:row>104</xdr:row>
          <xdr:rowOff>304800</xdr:rowOff>
        </xdr:to>
        <xdr:sp macro="" textlink="">
          <xdr:nvSpPr>
            <xdr:cNvPr id="3164" name="Drop Down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105</xdr:row>
          <xdr:rowOff>47625</xdr:rowOff>
        </xdr:from>
        <xdr:to>
          <xdr:col>5</xdr:col>
          <xdr:colOff>2152650</xdr:colOff>
          <xdr:row>105</xdr:row>
          <xdr:rowOff>304800</xdr:rowOff>
        </xdr:to>
        <xdr:sp macro="" textlink="">
          <xdr:nvSpPr>
            <xdr:cNvPr id="3165" name="Drop Down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106</xdr:row>
          <xdr:rowOff>47625</xdr:rowOff>
        </xdr:from>
        <xdr:to>
          <xdr:col>5</xdr:col>
          <xdr:colOff>2152650</xdr:colOff>
          <xdr:row>106</xdr:row>
          <xdr:rowOff>304800</xdr:rowOff>
        </xdr:to>
        <xdr:sp macro="" textlink="">
          <xdr:nvSpPr>
            <xdr:cNvPr id="3166" name="Drop Down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107</xdr:row>
          <xdr:rowOff>47625</xdr:rowOff>
        </xdr:from>
        <xdr:to>
          <xdr:col>5</xdr:col>
          <xdr:colOff>2152650</xdr:colOff>
          <xdr:row>107</xdr:row>
          <xdr:rowOff>304800</xdr:rowOff>
        </xdr:to>
        <xdr:sp macro="" textlink="">
          <xdr:nvSpPr>
            <xdr:cNvPr id="3167" name="Drop Down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108</xdr:row>
          <xdr:rowOff>47625</xdr:rowOff>
        </xdr:from>
        <xdr:to>
          <xdr:col>5</xdr:col>
          <xdr:colOff>2152650</xdr:colOff>
          <xdr:row>108</xdr:row>
          <xdr:rowOff>304800</xdr:rowOff>
        </xdr:to>
        <xdr:sp macro="" textlink="">
          <xdr:nvSpPr>
            <xdr:cNvPr id="3168" name="Drop Down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109</xdr:row>
          <xdr:rowOff>47625</xdr:rowOff>
        </xdr:from>
        <xdr:to>
          <xdr:col>5</xdr:col>
          <xdr:colOff>2152650</xdr:colOff>
          <xdr:row>109</xdr:row>
          <xdr:rowOff>304800</xdr:rowOff>
        </xdr:to>
        <xdr:sp macro="" textlink="">
          <xdr:nvSpPr>
            <xdr:cNvPr id="3169" name="Drop Down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110</xdr:row>
          <xdr:rowOff>47625</xdr:rowOff>
        </xdr:from>
        <xdr:to>
          <xdr:col>5</xdr:col>
          <xdr:colOff>2152650</xdr:colOff>
          <xdr:row>110</xdr:row>
          <xdr:rowOff>304800</xdr:rowOff>
        </xdr:to>
        <xdr:sp macro="" textlink="">
          <xdr:nvSpPr>
            <xdr:cNvPr id="3170" name="Drop Down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111</xdr:row>
          <xdr:rowOff>47625</xdr:rowOff>
        </xdr:from>
        <xdr:to>
          <xdr:col>5</xdr:col>
          <xdr:colOff>2152650</xdr:colOff>
          <xdr:row>111</xdr:row>
          <xdr:rowOff>304800</xdr:rowOff>
        </xdr:to>
        <xdr:sp macro="" textlink="">
          <xdr:nvSpPr>
            <xdr:cNvPr id="3171" name="Drop Down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0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112</xdr:row>
          <xdr:rowOff>47625</xdr:rowOff>
        </xdr:from>
        <xdr:to>
          <xdr:col>5</xdr:col>
          <xdr:colOff>2152650</xdr:colOff>
          <xdr:row>112</xdr:row>
          <xdr:rowOff>304800</xdr:rowOff>
        </xdr:to>
        <xdr:sp macro="" textlink="">
          <xdr:nvSpPr>
            <xdr:cNvPr id="3172" name="Drop Down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0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113</xdr:row>
          <xdr:rowOff>47625</xdr:rowOff>
        </xdr:from>
        <xdr:to>
          <xdr:col>5</xdr:col>
          <xdr:colOff>2152650</xdr:colOff>
          <xdr:row>113</xdr:row>
          <xdr:rowOff>304800</xdr:rowOff>
        </xdr:to>
        <xdr:sp macro="" textlink="">
          <xdr:nvSpPr>
            <xdr:cNvPr id="3173" name="Drop Down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114</xdr:row>
          <xdr:rowOff>47625</xdr:rowOff>
        </xdr:from>
        <xdr:to>
          <xdr:col>5</xdr:col>
          <xdr:colOff>2152650</xdr:colOff>
          <xdr:row>114</xdr:row>
          <xdr:rowOff>304800</xdr:rowOff>
        </xdr:to>
        <xdr:sp macro="" textlink="">
          <xdr:nvSpPr>
            <xdr:cNvPr id="3174" name="Drop Down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115</xdr:row>
          <xdr:rowOff>47625</xdr:rowOff>
        </xdr:from>
        <xdr:to>
          <xdr:col>5</xdr:col>
          <xdr:colOff>2152650</xdr:colOff>
          <xdr:row>115</xdr:row>
          <xdr:rowOff>304800</xdr:rowOff>
        </xdr:to>
        <xdr:sp macro="" textlink="">
          <xdr:nvSpPr>
            <xdr:cNvPr id="3175" name="Drop Down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0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116</xdr:row>
          <xdr:rowOff>47625</xdr:rowOff>
        </xdr:from>
        <xdr:to>
          <xdr:col>5</xdr:col>
          <xdr:colOff>2152650</xdr:colOff>
          <xdr:row>116</xdr:row>
          <xdr:rowOff>304800</xdr:rowOff>
        </xdr:to>
        <xdr:sp macro="" textlink="">
          <xdr:nvSpPr>
            <xdr:cNvPr id="3176" name="Drop Down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0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117</xdr:row>
          <xdr:rowOff>47625</xdr:rowOff>
        </xdr:from>
        <xdr:to>
          <xdr:col>5</xdr:col>
          <xdr:colOff>2152650</xdr:colOff>
          <xdr:row>117</xdr:row>
          <xdr:rowOff>304800</xdr:rowOff>
        </xdr:to>
        <xdr:sp macro="" textlink="">
          <xdr:nvSpPr>
            <xdr:cNvPr id="3177" name="Drop Down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0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118</xdr:row>
          <xdr:rowOff>47625</xdr:rowOff>
        </xdr:from>
        <xdr:to>
          <xdr:col>5</xdr:col>
          <xdr:colOff>2152650</xdr:colOff>
          <xdr:row>118</xdr:row>
          <xdr:rowOff>304800</xdr:rowOff>
        </xdr:to>
        <xdr:sp macro="" textlink="">
          <xdr:nvSpPr>
            <xdr:cNvPr id="3178" name="Drop Down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0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119</xdr:row>
          <xdr:rowOff>47625</xdr:rowOff>
        </xdr:from>
        <xdr:to>
          <xdr:col>5</xdr:col>
          <xdr:colOff>2152650</xdr:colOff>
          <xdr:row>119</xdr:row>
          <xdr:rowOff>304800</xdr:rowOff>
        </xdr:to>
        <xdr:sp macro="" textlink="">
          <xdr:nvSpPr>
            <xdr:cNvPr id="3179" name="Drop Down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120</xdr:row>
          <xdr:rowOff>47625</xdr:rowOff>
        </xdr:from>
        <xdr:to>
          <xdr:col>5</xdr:col>
          <xdr:colOff>2152650</xdr:colOff>
          <xdr:row>120</xdr:row>
          <xdr:rowOff>304800</xdr:rowOff>
        </xdr:to>
        <xdr:sp macro="" textlink="">
          <xdr:nvSpPr>
            <xdr:cNvPr id="3180" name="Drop Down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0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121</xdr:row>
          <xdr:rowOff>47625</xdr:rowOff>
        </xdr:from>
        <xdr:to>
          <xdr:col>5</xdr:col>
          <xdr:colOff>2152650</xdr:colOff>
          <xdr:row>121</xdr:row>
          <xdr:rowOff>304800</xdr:rowOff>
        </xdr:to>
        <xdr:sp macro="" textlink="">
          <xdr:nvSpPr>
            <xdr:cNvPr id="3181" name="Drop Down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0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122</xdr:row>
          <xdr:rowOff>47625</xdr:rowOff>
        </xdr:from>
        <xdr:to>
          <xdr:col>5</xdr:col>
          <xdr:colOff>2152650</xdr:colOff>
          <xdr:row>122</xdr:row>
          <xdr:rowOff>304800</xdr:rowOff>
        </xdr:to>
        <xdr:sp macro="" textlink="">
          <xdr:nvSpPr>
            <xdr:cNvPr id="3182" name="Drop Down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0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123</xdr:row>
          <xdr:rowOff>47625</xdr:rowOff>
        </xdr:from>
        <xdr:to>
          <xdr:col>5</xdr:col>
          <xdr:colOff>2152650</xdr:colOff>
          <xdr:row>123</xdr:row>
          <xdr:rowOff>304800</xdr:rowOff>
        </xdr:to>
        <xdr:sp macro="" textlink="">
          <xdr:nvSpPr>
            <xdr:cNvPr id="3183" name="Drop Down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0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124</xdr:row>
          <xdr:rowOff>47625</xdr:rowOff>
        </xdr:from>
        <xdr:to>
          <xdr:col>5</xdr:col>
          <xdr:colOff>2152650</xdr:colOff>
          <xdr:row>124</xdr:row>
          <xdr:rowOff>304800</xdr:rowOff>
        </xdr:to>
        <xdr:sp macro="" textlink="">
          <xdr:nvSpPr>
            <xdr:cNvPr id="3184" name="Drop Down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0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125</xdr:row>
          <xdr:rowOff>47625</xdr:rowOff>
        </xdr:from>
        <xdr:to>
          <xdr:col>5</xdr:col>
          <xdr:colOff>2152650</xdr:colOff>
          <xdr:row>125</xdr:row>
          <xdr:rowOff>304800</xdr:rowOff>
        </xdr:to>
        <xdr:sp macro="" textlink="">
          <xdr:nvSpPr>
            <xdr:cNvPr id="3185" name="Drop Down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126</xdr:row>
          <xdr:rowOff>47625</xdr:rowOff>
        </xdr:from>
        <xdr:to>
          <xdr:col>5</xdr:col>
          <xdr:colOff>2152650</xdr:colOff>
          <xdr:row>126</xdr:row>
          <xdr:rowOff>304800</xdr:rowOff>
        </xdr:to>
        <xdr:sp macro="" textlink="">
          <xdr:nvSpPr>
            <xdr:cNvPr id="3186" name="Drop Down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127</xdr:row>
          <xdr:rowOff>47625</xdr:rowOff>
        </xdr:from>
        <xdr:to>
          <xdr:col>5</xdr:col>
          <xdr:colOff>2152650</xdr:colOff>
          <xdr:row>127</xdr:row>
          <xdr:rowOff>304800</xdr:rowOff>
        </xdr:to>
        <xdr:sp macro="" textlink="">
          <xdr:nvSpPr>
            <xdr:cNvPr id="3187" name="Drop Down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128</xdr:row>
          <xdr:rowOff>47625</xdr:rowOff>
        </xdr:from>
        <xdr:to>
          <xdr:col>5</xdr:col>
          <xdr:colOff>2152650</xdr:colOff>
          <xdr:row>128</xdr:row>
          <xdr:rowOff>304800</xdr:rowOff>
        </xdr:to>
        <xdr:sp macro="" textlink="">
          <xdr:nvSpPr>
            <xdr:cNvPr id="3188" name="Drop Down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0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129</xdr:row>
          <xdr:rowOff>47625</xdr:rowOff>
        </xdr:from>
        <xdr:to>
          <xdr:col>5</xdr:col>
          <xdr:colOff>2152650</xdr:colOff>
          <xdr:row>129</xdr:row>
          <xdr:rowOff>304800</xdr:rowOff>
        </xdr:to>
        <xdr:sp macro="" textlink="">
          <xdr:nvSpPr>
            <xdr:cNvPr id="3189" name="Drop Down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0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130</xdr:row>
          <xdr:rowOff>47625</xdr:rowOff>
        </xdr:from>
        <xdr:to>
          <xdr:col>5</xdr:col>
          <xdr:colOff>2152650</xdr:colOff>
          <xdr:row>130</xdr:row>
          <xdr:rowOff>304800</xdr:rowOff>
        </xdr:to>
        <xdr:sp macro="" textlink="">
          <xdr:nvSpPr>
            <xdr:cNvPr id="3190" name="Drop Down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131</xdr:row>
          <xdr:rowOff>47625</xdr:rowOff>
        </xdr:from>
        <xdr:to>
          <xdr:col>5</xdr:col>
          <xdr:colOff>2152650</xdr:colOff>
          <xdr:row>131</xdr:row>
          <xdr:rowOff>304800</xdr:rowOff>
        </xdr:to>
        <xdr:sp macro="" textlink="">
          <xdr:nvSpPr>
            <xdr:cNvPr id="3191" name="Drop Down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132</xdr:row>
          <xdr:rowOff>47625</xdr:rowOff>
        </xdr:from>
        <xdr:to>
          <xdr:col>5</xdr:col>
          <xdr:colOff>2152650</xdr:colOff>
          <xdr:row>132</xdr:row>
          <xdr:rowOff>304800</xdr:rowOff>
        </xdr:to>
        <xdr:sp macro="" textlink="">
          <xdr:nvSpPr>
            <xdr:cNvPr id="3192" name="Drop Down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0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133</xdr:row>
          <xdr:rowOff>47625</xdr:rowOff>
        </xdr:from>
        <xdr:to>
          <xdr:col>5</xdr:col>
          <xdr:colOff>2152650</xdr:colOff>
          <xdr:row>133</xdr:row>
          <xdr:rowOff>304800</xdr:rowOff>
        </xdr:to>
        <xdr:sp macro="" textlink="">
          <xdr:nvSpPr>
            <xdr:cNvPr id="3193" name="Drop Down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0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134</xdr:row>
          <xdr:rowOff>47625</xdr:rowOff>
        </xdr:from>
        <xdr:to>
          <xdr:col>5</xdr:col>
          <xdr:colOff>2152650</xdr:colOff>
          <xdr:row>134</xdr:row>
          <xdr:rowOff>304800</xdr:rowOff>
        </xdr:to>
        <xdr:sp macro="" textlink="">
          <xdr:nvSpPr>
            <xdr:cNvPr id="3194" name="Drop Down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0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135</xdr:row>
          <xdr:rowOff>47625</xdr:rowOff>
        </xdr:from>
        <xdr:to>
          <xdr:col>5</xdr:col>
          <xdr:colOff>2152650</xdr:colOff>
          <xdr:row>135</xdr:row>
          <xdr:rowOff>304800</xdr:rowOff>
        </xdr:to>
        <xdr:sp macro="" textlink="">
          <xdr:nvSpPr>
            <xdr:cNvPr id="3195" name="Drop Down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0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136</xdr:row>
          <xdr:rowOff>47625</xdr:rowOff>
        </xdr:from>
        <xdr:to>
          <xdr:col>5</xdr:col>
          <xdr:colOff>2152650</xdr:colOff>
          <xdr:row>136</xdr:row>
          <xdr:rowOff>304800</xdr:rowOff>
        </xdr:to>
        <xdr:sp macro="" textlink="">
          <xdr:nvSpPr>
            <xdr:cNvPr id="3196" name="Drop Down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0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137</xdr:row>
          <xdr:rowOff>47625</xdr:rowOff>
        </xdr:from>
        <xdr:to>
          <xdr:col>5</xdr:col>
          <xdr:colOff>2152650</xdr:colOff>
          <xdr:row>137</xdr:row>
          <xdr:rowOff>304800</xdr:rowOff>
        </xdr:to>
        <xdr:sp macro="" textlink="">
          <xdr:nvSpPr>
            <xdr:cNvPr id="3197" name="Drop Down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0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47625</xdr:rowOff>
        </xdr:from>
        <xdr:to>
          <xdr:col>5</xdr:col>
          <xdr:colOff>2152650</xdr:colOff>
          <xdr:row>18</xdr:row>
          <xdr:rowOff>304800</xdr:rowOff>
        </xdr:to>
        <xdr:sp macro="" textlink="">
          <xdr:nvSpPr>
            <xdr:cNvPr id="3210" name="Drop Down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0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C163"/>
  <sheetViews>
    <sheetView tabSelected="1" zoomScale="93" zoomScaleNormal="93" workbookViewId="0">
      <pane ySplit="18" topLeftCell="A19" activePane="bottomLeft" state="frozenSplit"/>
      <selection pane="bottomLeft" activeCell="Q3" sqref="Q3:S3"/>
    </sheetView>
  </sheetViews>
  <sheetFormatPr baseColWidth="10" defaultRowHeight="18.75" x14ac:dyDescent="0.25"/>
  <cols>
    <col min="1" max="1" width="7.85546875" style="8" customWidth="1"/>
    <col min="2" max="2" width="8.140625" customWidth="1"/>
    <col min="3" max="5" width="4.140625" customWidth="1"/>
    <col min="6" max="6" width="32.85546875" customWidth="1"/>
    <col min="7" max="8" width="8.85546875" customWidth="1"/>
    <col min="9" max="9" width="25.28515625" customWidth="1"/>
    <col min="10" max="10" width="13.7109375" customWidth="1"/>
    <col min="11" max="11" width="11.42578125" style="6"/>
    <col min="12" max="19" width="8.7109375" customWidth="1"/>
    <col min="20" max="20" width="4.85546875" customWidth="1"/>
    <col min="21" max="21" width="8.7109375" customWidth="1"/>
    <col min="22" max="22" width="6.7109375" customWidth="1"/>
    <col min="23" max="23" width="2.7109375" customWidth="1"/>
    <col min="24" max="24" width="8.7109375" customWidth="1"/>
    <col min="25" max="25" width="6.7109375" customWidth="1"/>
    <col min="26" max="26" width="2.7109375" customWidth="1"/>
  </cols>
  <sheetData>
    <row r="1" spans="1:29" ht="21.75" thickBot="1" x14ac:dyDescent="0.4">
      <c r="A1" s="181" t="str">
        <f>$B$8</f>
        <v>EKA 5</v>
      </c>
      <c r="B1" s="22" t="s">
        <v>55</v>
      </c>
      <c r="T1" s="195"/>
    </row>
    <row r="2" spans="1:29" ht="19.5" customHeight="1" thickBot="1" x14ac:dyDescent="0.3">
      <c r="A2" s="233" t="s">
        <v>67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5"/>
      <c r="M2" s="230" t="s">
        <v>68</v>
      </c>
      <c r="N2" s="231"/>
      <c r="O2" s="231"/>
      <c r="P2" s="231"/>
      <c r="Q2" s="231"/>
      <c r="R2" s="231"/>
      <c r="S2" s="232"/>
      <c r="T2" s="195"/>
    </row>
    <row r="3" spans="1:29" s="53" customFormat="1" ht="15.75" customHeight="1" x14ac:dyDescent="0.25">
      <c r="A3" s="220" t="s">
        <v>27</v>
      </c>
      <c r="B3" s="221"/>
      <c r="C3" s="222"/>
      <c r="D3" s="240" t="s">
        <v>28</v>
      </c>
      <c r="E3" s="240"/>
      <c r="F3" s="150"/>
      <c r="G3" s="54" t="s">
        <v>29</v>
      </c>
      <c r="H3" s="208"/>
      <c r="I3" s="209"/>
      <c r="J3" s="144"/>
      <c r="K3" s="202" t="s">
        <v>34</v>
      </c>
      <c r="L3" s="81" t="s">
        <v>51</v>
      </c>
      <c r="M3" s="185"/>
      <c r="N3" s="186"/>
      <c r="O3" s="187"/>
      <c r="P3" s="81" t="s">
        <v>52</v>
      </c>
      <c r="Q3" s="185"/>
      <c r="R3" s="186"/>
      <c r="S3" s="187"/>
      <c r="T3" s="195"/>
      <c r="U3" s="194" t="s">
        <v>13</v>
      </c>
      <c r="V3" s="194"/>
      <c r="W3" s="78"/>
      <c r="X3" s="184" t="s">
        <v>14</v>
      </c>
      <c r="Y3" s="184"/>
      <c r="Z3" s="78"/>
      <c r="AA3" s="52"/>
      <c r="AB3" s="40"/>
      <c r="AC3" s="40"/>
    </row>
    <row r="4" spans="1:29" s="53" customFormat="1" ht="15.75" customHeight="1" x14ac:dyDescent="0.25">
      <c r="A4" s="223"/>
      <c r="B4" s="224"/>
      <c r="C4" s="225"/>
      <c r="D4" s="210" t="s">
        <v>30</v>
      </c>
      <c r="E4" s="210"/>
      <c r="F4" s="149"/>
      <c r="G4" s="241" t="s">
        <v>69</v>
      </c>
      <c r="H4" s="241"/>
      <c r="I4" s="139"/>
      <c r="J4" s="144"/>
      <c r="K4" s="203"/>
      <c r="L4" s="82" t="s">
        <v>33</v>
      </c>
      <c r="M4" s="188"/>
      <c r="N4" s="189"/>
      <c r="O4" s="190"/>
      <c r="P4" s="82" t="s">
        <v>37</v>
      </c>
      <c r="Q4" s="188"/>
      <c r="R4" s="189"/>
      <c r="S4" s="190"/>
      <c r="T4" s="195"/>
      <c r="U4" s="177" t="s">
        <v>47</v>
      </c>
      <c r="V4" s="178" t="s">
        <v>48</v>
      </c>
      <c r="W4" s="79"/>
      <c r="X4" s="177" t="s">
        <v>47</v>
      </c>
      <c r="Y4" s="178" t="s">
        <v>48</v>
      </c>
      <c r="Z4" s="79"/>
      <c r="AA4" s="52"/>
      <c r="AB4" s="40"/>
      <c r="AC4" s="40"/>
    </row>
    <row r="5" spans="1:29" s="53" customFormat="1" ht="15.75" customHeight="1" thickBot="1" x14ac:dyDescent="0.3">
      <c r="A5" s="226"/>
      <c r="B5" s="227"/>
      <c r="C5" s="228"/>
      <c r="D5" s="211" t="s">
        <v>32</v>
      </c>
      <c r="E5" s="211"/>
      <c r="F5" s="152"/>
      <c r="G5" s="151" t="s">
        <v>33</v>
      </c>
      <c r="H5" s="212"/>
      <c r="I5" s="213"/>
      <c r="J5" s="144"/>
      <c r="K5" s="204"/>
      <c r="L5" s="83" t="s">
        <v>53</v>
      </c>
      <c r="M5" s="191"/>
      <c r="N5" s="192"/>
      <c r="O5" s="193"/>
      <c r="P5" s="83" t="s">
        <v>54</v>
      </c>
      <c r="Q5" s="205"/>
      <c r="R5" s="206"/>
      <c r="S5" s="207"/>
      <c r="T5" s="195"/>
      <c r="U5" s="155">
        <v>1</v>
      </c>
      <c r="V5" s="179">
        <f>COUNTIF($B$19:$B$138,"1")</f>
        <v>0</v>
      </c>
      <c r="W5" s="79"/>
      <c r="X5" s="173">
        <v>11</v>
      </c>
      <c r="Y5" s="80">
        <f>COUNTIF($B$19:$B$138,"11")</f>
        <v>0</v>
      </c>
      <c r="Z5" s="79"/>
      <c r="AA5" s="52"/>
      <c r="AB5" s="40"/>
      <c r="AC5" s="40"/>
    </row>
    <row r="6" spans="1:29" s="53" customFormat="1" ht="15.75" customHeight="1" thickBot="1" x14ac:dyDescent="0.3">
      <c r="A6" s="237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9"/>
      <c r="T6" s="195"/>
      <c r="U6" s="155">
        <v>2</v>
      </c>
      <c r="V6" s="80">
        <f>COUNTIF($B$19:$B$138,"2")</f>
        <v>0</v>
      </c>
      <c r="W6" s="79"/>
      <c r="X6" s="173">
        <v>12</v>
      </c>
      <c r="Y6" s="80">
        <f>COUNTIF($B$19:$B$138,"12")</f>
        <v>0</v>
      </c>
      <c r="Z6" s="79"/>
      <c r="AA6" s="52"/>
      <c r="AB6" s="40"/>
      <c r="AC6" s="40"/>
    </row>
    <row r="7" spans="1:29" ht="24" customHeight="1" thickBot="1" x14ac:dyDescent="0.4">
      <c r="A7" s="19"/>
      <c r="F7" s="218" t="s">
        <v>82</v>
      </c>
      <c r="G7" s="229"/>
      <c r="H7" s="229"/>
      <c r="I7" s="219"/>
      <c r="J7" s="13"/>
      <c r="K7" s="59"/>
      <c r="L7" s="19"/>
      <c r="M7" s="19"/>
      <c r="N7" s="19"/>
      <c r="O7" s="19"/>
      <c r="P7" s="19"/>
      <c r="Q7" s="19"/>
      <c r="R7" s="19"/>
      <c r="S7" s="19"/>
      <c r="T7" s="195"/>
      <c r="U7" s="155">
        <v>3</v>
      </c>
      <c r="V7" s="80">
        <f>COUNTIF($B$19:$B$138,"3")</f>
        <v>0</v>
      </c>
      <c r="W7" s="79"/>
      <c r="X7" s="173">
        <v>13</v>
      </c>
      <c r="Y7" s="80">
        <f>COUNTIF($B$19:$B$138,"13")</f>
        <v>0</v>
      </c>
      <c r="Z7" s="79"/>
    </row>
    <row r="8" spans="1:29" ht="21" x14ac:dyDescent="0.35">
      <c r="A8" s="19"/>
      <c r="B8" s="214" t="s">
        <v>73</v>
      </c>
      <c r="C8" s="215"/>
      <c r="D8" s="13"/>
      <c r="E8" s="13"/>
      <c r="F8" s="84" t="s">
        <v>56</v>
      </c>
      <c r="G8" s="85" t="s">
        <v>23</v>
      </c>
      <c r="H8" s="85" t="s">
        <v>24</v>
      </c>
      <c r="I8" s="86" t="s">
        <v>50</v>
      </c>
      <c r="J8" s="13"/>
      <c r="K8" s="15"/>
      <c r="L8" s="180"/>
      <c r="M8" s="180"/>
      <c r="N8" s="24"/>
      <c r="O8" s="24"/>
      <c r="P8" s="180"/>
      <c r="Q8" s="180"/>
      <c r="R8" s="24"/>
      <c r="S8" s="24"/>
      <c r="U8" s="155">
        <v>4</v>
      </c>
      <c r="V8" s="80">
        <f>COUNTIF($B$19:$B$138,"4")</f>
        <v>0</v>
      </c>
      <c r="W8" s="48"/>
      <c r="X8" s="173">
        <v>14</v>
      </c>
      <c r="Y8" s="80">
        <f>COUNTIF($B$19:$B$138,"14")</f>
        <v>0</v>
      </c>
      <c r="Z8" s="48"/>
    </row>
    <row r="9" spans="1:29" ht="20.100000000000001" customHeight="1" x14ac:dyDescent="0.35">
      <c r="A9" s="19"/>
      <c r="B9" s="216"/>
      <c r="C9" s="217"/>
      <c r="D9" s="13"/>
      <c r="E9" s="13"/>
      <c r="F9" s="87" t="s">
        <v>19</v>
      </c>
      <c r="G9" s="88">
        <v>50</v>
      </c>
      <c r="H9" s="89">
        <f>' EKA-5 Auswertung automatisch'!$AC$35</f>
        <v>0</v>
      </c>
      <c r="I9" s="90" t="s">
        <v>25</v>
      </c>
      <c r="J9" s="13"/>
      <c r="K9" s="15"/>
      <c r="L9" s="180"/>
      <c r="M9" s="180"/>
      <c r="N9" s="24"/>
      <c r="O9" s="24"/>
      <c r="P9" s="180"/>
      <c r="Q9" s="180"/>
      <c r="R9" s="24"/>
      <c r="S9" s="24"/>
      <c r="U9" s="155">
        <v>5</v>
      </c>
      <c r="V9" s="80">
        <f>COUNTIF($B$19:$B$138,"5")</f>
        <v>0</v>
      </c>
      <c r="W9" s="48"/>
      <c r="X9" s="173">
        <v>15</v>
      </c>
      <c r="Y9" s="80">
        <f>COUNTIF($B$19:$B$138,"15")</f>
        <v>0</v>
      </c>
      <c r="Z9" s="48"/>
    </row>
    <row r="10" spans="1:29" ht="20.100000000000001" customHeight="1" thickBot="1" x14ac:dyDescent="0.4">
      <c r="A10" s="12"/>
      <c r="B10" s="218"/>
      <c r="C10" s="219"/>
      <c r="D10" s="14"/>
      <c r="E10" s="14"/>
      <c r="F10" s="87" t="s">
        <v>20</v>
      </c>
      <c r="G10" s="88">
        <v>10</v>
      </c>
      <c r="H10" s="89">
        <f>' EKA-5 Auswertung automatisch'!$AC$36</f>
        <v>0</v>
      </c>
      <c r="I10" s="90" t="s">
        <v>25</v>
      </c>
      <c r="J10" s="14"/>
      <c r="K10" s="15"/>
      <c r="L10" s="180"/>
      <c r="M10" s="180"/>
      <c r="N10" s="24"/>
      <c r="O10" s="24"/>
      <c r="P10" s="180"/>
      <c r="Q10" s="180"/>
      <c r="R10" s="24"/>
      <c r="S10" s="24"/>
      <c r="U10" s="155">
        <v>6</v>
      </c>
      <c r="V10" s="80">
        <f>COUNTIF($B$19:$B$138,"6")</f>
        <v>0</v>
      </c>
      <c r="W10" s="48"/>
      <c r="X10" s="173">
        <v>16</v>
      </c>
      <c r="Y10" s="80">
        <f>COUNTIF($B$19:$B$138,"16")</f>
        <v>0</v>
      </c>
      <c r="Z10" s="48"/>
    </row>
    <row r="11" spans="1:29" ht="20.100000000000001" customHeight="1" x14ac:dyDescent="0.35">
      <c r="A11" s="12"/>
      <c r="B11" s="14"/>
      <c r="C11" s="14"/>
      <c r="D11" s="14"/>
      <c r="E11" s="14"/>
      <c r="F11" s="91" t="s">
        <v>21</v>
      </c>
      <c r="G11" s="88">
        <v>10</v>
      </c>
      <c r="H11" s="89">
        <f>' EKA-5 Auswertung automatisch'!$AD$23</f>
        <v>0</v>
      </c>
      <c r="I11" s="90" t="s">
        <v>25</v>
      </c>
      <c r="J11" s="14"/>
      <c r="K11" s="24"/>
      <c r="L11" s="180"/>
      <c r="M11" s="180"/>
      <c r="N11" s="24"/>
      <c r="O11" s="24"/>
      <c r="P11" s="180"/>
      <c r="Q11" s="180"/>
      <c r="R11" s="24"/>
      <c r="S11" s="24"/>
      <c r="U11" s="155">
        <v>7</v>
      </c>
      <c r="V11" s="80">
        <f>COUNTIF($B$19:$B$138,"7")</f>
        <v>0</v>
      </c>
      <c r="W11" s="48"/>
      <c r="X11" s="173">
        <v>17</v>
      </c>
      <c r="Y11" s="80">
        <f>COUNTIF($B$19:$B$138,"17")</f>
        <v>0</v>
      </c>
      <c r="Z11" s="48"/>
    </row>
    <row r="12" spans="1:29" ht="20.100000000000001" customHeight="1" x14ac:dyDescent="0.35">
      <c r="A12" s="12"/>
      <c r="B12" s="14"/>
      <c r="C12" s="14"/>
      <c r="D12" s="14"/>
      <c r="E12" s="14"/>
      <c r="F12" s="92" t="s">
        <v>22</v>
      </c>
      <c r="G12" s="93">
        <v>10</v>
      </c>
      <c r="H12" s="89">
        <f>' EKA-5 Auswertung automatisch'!$AD$33</f>
        <v>0</v>
      </c>
      <c r="I12" s="90" t="s">
        <v>25</v>
      </c>
      <c r="J12" s="14"/>
      <c r="K12" s="24"/>
      <c r="L12" s="180"/>
      <c r="M12" s="180"/>
      <c r="N12" s="24"/>
      <c r="O12" s="24"/>
      <c r="P12" s="180"/>
      <c r="Q12" s="180"/>
      <c r="R12" s="24"/>
      <c r="S12" s="24"/>
      <c r="U12" s="155">
        <v>8</v>
      </c>
      <c r="V12" s="80">
        <f>COUNTIF($B$19:$B$138,"8")</f>
        <v>0</v>
      </c>
      <c r="W12" s="48"/>
      <c r="X12" s="173">
        <v>18</v>
      </c>
      <c r="Y12" s="80">
        <f>COUNTIF($B$19:$B$138,"18")</f>
        <v>0</v>
      </c>
      <c r="Z12" s="48"/>
    </row>
    <row r="13" spans="1:29" ht="20.100000000000001" customHeight="1" x14ac:dyDescent="0.35">
      <c r="A13" s="12"/>
      <c r="B13" s="14"/>
      <c r="C13" s="14"/>
      <c r="D13" s="14"/>
      <c r="E13" s="14"/>
      <c r="F13" s="87"/>
      <c r="G13" s="93"/>
      <c r="H13" s="93"/>
      <c r="I13" s="93"/>
      <c r="J13" s="13"/>
      <c r="K13" s="24"/>
      <c r="L13" s="180"/>
      <c r="M13" s="180"/>
      <c r="N13" s="24"/>
      <c r="O13" s="24"/>
      <c r="P13" s="180"/>
      <c r="Q13" s="180"/>
      <c r="R13" s="24"/>
      <c r="S13" s="24"/>
      <c r="U13" s="155">
        <v>9</v>
      </c>
      <c r="V13" s="80">
        <f>COUNTIF($B$19:$B$138,"9")</f>
        <v>0</v>
      </c>
      <c r="W13" s="48"/>
      <c r="X13" s="173">
        <v>19</v>
      </c>
      <c r="Y13" s="80">
        <f>COUNTIF($B$19:$B$138,"19")</f>
        <v>0</v>
      </c>
      <c r="Z13" s="48"/>
    </row>
    <row r="14" spans="1:29" ht="21.75" thickBot="1" x14ac:dyDescent="0.4">
      <c r="A14" s="12"/>
      <c r="B14" s="14"/>
      <c r="C14" s="14"/>
      <c r="D14" s="14"/>
      <c r="E14" s="14"/>
      <c r="F14" s="94" t="s">
        <v>26</v>
      </c>
      <c r="G14" s="77"/>
      <c r="H14" s="148" t="s">
        <v>70</v>
      </c>
      <c r="I14" s="147" t="s">
        <v>71</v>
      </c>
      <c r="J14" s="13"/>
      <c r="K14" s="15"/>
      <c r="L14" s="180"/>
      <c r="M14" s="180"/>
      <c r="N14" s="24"/>
      <c r="O14" s="24"/>
      <c r="P14" s="180"/>
      <c r="Q14" s="180"/>
      <c r="R14" s="24"/>
      <c r="S14" s="24"/>
      <c r="U14" s="154">
        <v>10</v>
      </c>
      <c r="V14" s="80">
        <f>COUNTIF($B$19:$B$138,"10")</f>
        <v>0</v>
      </c>
      <c r="X14" s="173">
        <v>20</v>
      </c>
      <c r="Y14" s="80">
        <f>COUNTIF($B$19:$B$138,"20")</f>
        <v>0</v>
      </c>
    </row>
    <row r="15" spans="1:29" ht="15" customHeight="1" thickBot="1" x14ac:dyDescent="0.4">
      <c r="A15" s="12"/>
      <c r="B15" s="14"/>
      <c r="C15" s="14"/>
      <c r="D15" s="14"/>
      <c r="E15" s="14"/>
      <c r="F15" s="56"/>
      <c r="G15" s="14"/>
      <c r="H15" s="14"/>
      <c r="I15" s="14"/>
      <c r="J15" s="13"/>
      <c r="K15" s="15"/>
      <c r="L15" s="23"/>
      <c r="M15" s="23"/>
      <c r="N15" s="15"/>
      <c r="O15" s="15"/>
      <c r="P15" s="23"/>
      <c r="Q15" s="23"/>
      <c r="R15" s="15"/>
      <c r="S15" s="15"/>
    </row>
    <row r="16" spans="1:29" ht="21.75" thickBot="1" x14ac:dyDescent="0.4">
      <c r="A16" s="199" t="s">
        <v>81</v>
      </c>
      <c r="B16" s="200"/>
      <c r="C16" s="200"/>
      <c r="D16" s="200"/>
      <c r="E16" s="200"/>
      <c r="F16" s="200"/>
      <c r="G16" s="200"/>
      <c r="H16" s="201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</row>
    <row r="17" spans="1:19" s="3" customFormat="1" ht="45" customHeight="1" x14ac:dyDescent="0.25">
      <c r="A17" s="20"/>
      <c r="B17" s="55" t="s">
        <v>10</v>
      </c>
      <c r="C17" s="196" t="s">
        <v>18</v>
      </c>
      <c r="D17" s="197"/>
      <c r="E17" s="198"/>
      <c r="F17" s="21" t="s">
        <v>11</v>
      </c>
      <c r="G17" s="135" t="s">
        <v>59</v>
      </c>
      <c r="H17" s="182"/>
      <c r="I17" s="163"/>
      <c r="J17" s="163"/>
      <c r="K17" s="59"/>
      <c r="L17" s="164"/>
      <c r="M17" s="164"/>
      <c r="N17" s="164"/>
      <c r="O17" s="164"/>
      <c r="P17" s="164"/>
      <c r="Q17" s="164"/>
      <c r="R17" s="164"/>
      <c r="S17" s="164"/>
    </row>
    <row r="18" spans="1:19" s="3" customFormat="1" ht="46.5" customHeight="1" thickBot="1" x14ac:dyDescent="0.3">
      <c r="A18" s="136" t="s">
        <v>63</v>
      </c>
      <c r="B18" s="17"/>
      <c r="C18" s="156" t="s">
        <v>16</v>
      </c>
      <c r="D18" s="157" t="s">
        <v>17</v>
      </c>
      <c r="E18" s="18"/>
      <c r="F18" s="108" t="s">
        <v>49</v>
      </c>
      <c r="G18" s="107" t="s">
        <v>62</v>
      </c>
      <c r="H18" s="183"/>
      <c r="I18" s="163"/>
      <c r="J18" s="163"/>
      <c r="K18" s="59"/>
      <c r="L18" s="164"/>
      <c r="M18" s="164"/>
      <c r="N18" s="164"/>
      <c r="O18" s="164"/>
      <c r="P18" s="164"/>
      <c r="Q18" s="164"/>
      <c r="R18" s="164"/>
      <c r="S18" s="164"/>
    </row>
    <row r="19" spans="1:19" ht="27.95" customHeight="1" x14ac:dyDescent="0.25">
      <c r="A19" s="16">
        <v>1</v>
      </c>
      <c r="B19" s="95"/>
      <c r="C19" s="98" t="s">
        <v>16</v>
      </c>
      <c r="D19" s="98" t="s">
        <v>17</v>
      </c>
      <c r="E19" s="98"/>
      <c r="F19" s="65"/>
      <c r="G19" s="104"/>
      <c r="H19" s="158"/>
      <c r="I19" s="167"/>
      <c r="J19" s="166"/>
      <c r="K19" s="165"/>
      <c r="L19" s="167"/>
      <c r="M19" s="167"/>
      <c r="N19" s="167"/>
      <c r="O19" s="167"/>
      <c r="P19" s="167"/>
      <c r="Q19" s="167"/>
      <c r="R19" s="167"/>
      <c r="S19" s="167"/>
    </row>
    <row r="20" spans="1:19" ht="27.95" customHeight="1" x14ac:dyDescent="0.25">
      <c r="A20" s="16">
        <v>2</v>
      </c>
      <c r="B20" s="95"/>
      <c r="C20" s="98" t="s">
        <v>16</v>
      </c>
      <c r="D20" s="98" t="s">
        <v>17</v>
      </c>
      <c r="E20" s="98"/>
      <c r="F20" s="65"/>
      <c r="G20" s="104"/>
      <c r="H20" s="158"/>
      <c r="I20" s="167"/>
      <c r="J20" s="166"/>
      <c r="K20" s="165"/>
      <c r="L20" s="167"/>
      <c r="M20" s="167"/>
      <c r="N20" s="167"/>
      <c r="O20" s="167"/>
      <c r="P20" s="167"/>
      <c r="Q20" s="167"/>
      <c r="R20" s="167"/>
      <c r="S20" s="167"/>
    </row>
    <row r="21" spans="1:19" ht="27.95" customHeight="1" x14ac:dyDescent="0.25">
      <c r="A21" s="16">
        <v>3</v>
      </c>
      <c r="B21" s="95"/>
      <c r="C21" s="98" t="s">
        <v>16</v>
      </c>
      <c r="D21" s="98" t="s">
        <v>17</v>
      </c>
      <c r="E21" s="98"/>
      <c r="F21" s="65"/>
      <c r="G21" s="104"/>
      <c r="H21" s="158"/>
      <c r="I21" s="167"/>
      <c r="J21" s="166"/>
      <c r="K21" s="165"/>
      <c r="L21" s="167"/>
      <c r="M21" s="167"/>
      <c r="N21" s="167"/>
      <c r="O21" s="167"/>
      <c r="P21" s="167"/>
      <c r="Q21" s="167"/>
      <c r="R21" s="167"/>
      <c r="S21" s="167"/>
    </row>
    <row r="22" spans="1:19" ht="27.95" customHeight="1" x14ac:dyDescent="0.25">
      <c r="A22" s="16">
        <v>4</v>
      </c>
      <c r="B22" s="95"/>
      <c r="C22" s="98" t="s">
        <v>16</v>
      </c>
      <c r="D22" s="98" t="s">
        <v>17</v>
      </c>
      <c r="E22" s="98"/>
      <c r="F22" s="65"/>
      <c r="G22" s="104"/>
      <c r="H22" s="158"/>
      <c r="I22" s="167"/>
      <c r="J22" s="166"/>
      <c r="K22" s="165"/>
      <c r="L22" s="167"/>
      <c r="M22" s="167"/>
      <c r="N22" s="167"/>
      <c r="O22" s="167"/>
      <c r="P22" s="167"/>
      <c r="Q22" s="167"/>
      <c r="R22" s="167"/>
      <c r="S22" s="167"/>
    </row>
    <row r="23" spans="1:19" ht="27.95" customHeight="1" x14ac:dyDescent="0.25">
      <c r="A23" s="16">
        <v>5</v>
      </c>
      <c r="B23" s="95"/>
      <c r="C23" s="98" t="s">
        <v>16</v>
      </c>
      <c r="D23" s="98" t="s">
        <v>17</v>
      </c>
      <c r="E23" s="98"/>
      <c r="F23" s="65"/>
      <c r="G23" s="104"/>
      <c r="H23" s="158"/>
      <c r="I23" s="167"/>
      <c r="J23" s="166"/>
      <c r="K23" s="165"/>
      <c r="L23" s="167"/>
      <c r="M23" s="167"/>
      <c r="N23" s="167"/>
      <c r="O23" s="167"/>
      <c r="P23" s="167"/>
      <c r="Q23" s="167"/>
      <c r="R23" s="167"/>
      <c r="S23" s="167"/>
    </row>
    <row r="24" spans="1:19" ht="27.95" customHeight="1" x14ac:dyDescent="0.25">
      <c r="A24" s="16">
        <v>6</v>
      </c>
      <c r="B24" s="95"/>
      <c r="C24" s="98" t="s">
        <v>16</v>
      </c>
      <c r="D24" s="98" t="s">
        <v>17</v>
      </c>
      <c r="E24" s="98"/>
      <c r="F24" s="65"/>
      <c r="G24" s="104"/>
      <c r="H24" s="158"/>
      <c r="I24" s="167"/>
      <c r="J24" s="166"/>
      <c r="K24" s="165"/>
      <c r="L24" s="167"/>
      <c r="M24" s="167"/>
      <c r="N24" s="167"/>
      <c r="O24" s="167"/>
      <c r="P24" s="167"/>
      <c r="Q24" s="167"/>
      <c r="R24" s="167"/>
      <c r="S24" s="167"/>
    </row>
    <row r="25" spans="1:19" ht="27.95" customHeight="1" x14ac:dyDescent="0.25">
      <c r="A25" s="16">
        <v>7</v>
      </c>
      <c r="B25" s="95"/>
      <c r="C25" s="98" t="s">
        <v>16</v>
      </c>
      <c r="D25" s="98" t="s">
        <v>17</v>
      </c>
      <c r="E25" s="98"/>
      <c r="F25" s="65"/>
      <c r="G25" s="104"/>
      <c r="H25" s="158"/>
      <c r="I25" s="167"/>
      <c r="J25" s="166"/>
      <c r="K25" s="165"/>
      <c r="L25" s="167"/>
      <c r="M25" s="167"/>
      <c r="N25" s="167"/>
      <c r="O25" s="167"/>
      <c r="P25" s="167"/>
      <c r="Q25" s="167"/>
      <c r="R25" s="167"/>
      <c r="S25" s="167"/>
    </row>
    <row r="26" spans="1:19" ht="27.95" customHeight="1" x14ac:dyDescent="0.25">
      <c r="A26" s="16">
        <v>8</v>
      </c>
      <c r="B26" s="95"/>
      <c r="C26" s="98" t="s">
        <v>16</v>
      </c>
      <c r="D26" s="98" t="s">
        <v>17</v>
      </c>
      <c r="E26" s="98"/>
      <c r="F26" s="65"/>
      <c r="G26" s="104"/>
      <c r="H26" s="158"/>
      <c r="I26" s="167"/>
      <c r="J26" s="166"/>
      <c r="K26" s="165"/>
      <c r="L26" s="167"/>
      <c r="M26" s="167"/>
      <c r="N26" s="167"/>
      <c r="O26" s="167"/>
      <c r="P26" s="167"/>
      <c r="Q26" s="167"/>
      <c r="R26" s="167"/>
      <c r="S26" s="167"/>
    </row>
    <row r="27" spans="1:19" ht="27.95" customHeight="1" x14ac:dyDescent="0.25">
      <c r="A27" s="16">
        <v>9</v>
      </c>
      <c r="B27" s="95"/>
      <c r="C27" s="98" t="s">
        <v>16</v>
      </c>
      <c r="D27" s="98" t="s">
        <v>17</v>
      </c>
      <c r="E27" s="98"/>
      <c r="F27" s="65"/>
      <c r="G27" s="104"/>
      <c r="H27" s="158"/>
      <c r="I27" s="167"/>
      <c r="J27" s="166"/>
      <c r="K27" s="165"/>
      <c r="L27" s="167"/>
      <c r="M27" s="167"/>
      <c r="N27" s="167"/>
      <c r="O27" s="167"/>
      <c r="P27" s="167"/>
      <c r="Q27" s="167"/>
      <c r="R27" s="167"/>
      <c r="S27" s="167"/>
    </row>
    <row r="28" spans="1:19" ht="27.95" customHeight="1" x14ac:dyDescent="0.25">
      <c r="A28" s="16">
        <v>10</v>
      </c>
      <c r="B28" s="95"/>
      <c r="C28" s="98" t="s">
        <v>16</v>
      </c>
      <c r="D28" s="98" t="s">
        <v>17</v>
      </c>
      <c r="E28" s="98"/>
      <c r="F28" s="65"/>
      <c r="G28" s="104"/>
      <c r="H28" s="158"/>
      <c r="I28" s="167"/>
      <c r="J28" s="166"/>
      <c r="K28" s="165"/>
      <c r="L28" s="167"/>
      <c r="M28" s="167"/>
      <c r="N28" s="167"/>
      <c r="O28" s="167"/>
      <c r="P28" s="167"/>
      <c r="Q28" s="167"/>
      <c r="R28" s="167"/>
      <c r="S28" s="167"/>
    </row>
    <row r="29" spans="1:19" ht="27.95" customHeight="1" x14ac:dyDescent="0.25">
      <c r="A29" s="16">
        <v>11</v>
      </c>
      <c r="B29" s="95"/>
      <c r="C29" s="98" t="s">
        <v>16</v>
      </c>
      <c r="D29" s="98" t="s">
        <v>17</v>
      </c>
      <c r="E29" s="98"/>
      <c r="F29" s="65"/>
      <c r="G29" s="104"/>
      <c r="H29" s="158"/>
      <c r="I29" s="167"/>
      <c r="J29" s="166"/>
      <c r="K29" s="165"/>
      <c r="L29" s="167"/>
      <c r="M29" s="167"/>
      <c r="N29" s="167"/>
      <c r="O29" s="167"/>
      <c r="P29" s="167"/>
      <c r="Q29" s="167"/>
      <c r="R29" s="167"/>
      <c r="S29" s="167"/>
    </row>
    <row r="30" spans="1:19" ht="27.95" customHeight="1" x14ac:dyDescent="0.25">
      <c r="A30" s="16">
        <v>12</v>
      </c>
      <c r="B30" s="95"/>
      <c r="C30" s="98" t="s">
        <v>16</v>
      </c>
      <c r="D30" s="98" t="s">
        <v>17</v>
      </c>
      <c r="E30" s="98"/>
      <c r="F30" s="65"/>
      <c r="G30" s="104"/>
      <c r="H30" s="158"/>
      <c r="I30" s="167"/>
      <c r="J30" s="166"/>
      <c r="K30" s="165"/>
      <c r="L30" s="167"/>
      <c r="M30" s="167"/>
      <c r="N30" s="167"/>
      <c r="O30" s="167"/>
      <c r="P30" s="167"/>
      <c r="Q30" s="167"/>
      <c r="R30" s="167"/>
      <c r="S30" s="167"/>
    </row>
    <row r="31" spans="1:19" ht="27.95" customHeight="1" x14ac:dyDescent="0.25">
      <c r="A31" s="16">
        <v>13</v>
      </c>
      <c r="B31" s="95"/>
      <c r="C31" s="98" t="s">
        <v>16</v>
      </c>
      <c r="D31" s="98" t="s">
        <v>17</v>
      </c>
      <c r="E31" s="98"/>
      <c r="F31" s="65"/>
      <c r="G31" s="104"/>
      <c r="H31" s="158"/>
      <c r="I31" s="167"/>
      <c r="J31" s="166"/>
      <c r="K31" s="165"/>
      <c r="L31" s="167"/>
      <c r="M31" s="167"/>
      <c r="N31" s="167"/>
      <c r="O31" s="167"/>
      <c r="P31" s="167"/>
      <c r="Q31" s="167"/>
      <c r="R31" s="167"/>
      <c r="S31" s="167"/>
    </row>
    <row r="32" spans="1:19" ht="27.95" customHeight="1" x14ac:dyDescent="0.25">
      <c r="A32" s="16">
        <v>14</v>
      </c>
      <c r="B32" s="95"/>
      <c r="C32" s="98" t="s">
        <v>16</v>
      </c>
      <c r="D32" s="98" t="s">
        <v>17</v>
      </c>
      <c r="E32" s="98"/>
      <c r="F32" s="65"/>
      <c r="G32" s="104"/>
      <c r="H32" s="158"/>
      <c r="I32" s="167"/>
      <c r="J32" s="166"/>
      <c r="K32" s="165"/>
      <c r="L32" s="167"/>
      <c r="M32" s="167"/>
      <c r="N32" s="167"/>
      <c r="O32" s="167"/>
      <c r="P32" s="167"/>
      <c r="Q32" s="167"/>
      <c r="R32" s="167"/>
      <c r="S32" s="167"/>
    </row>
    <row r="33" spans="1:19" ht="27.95" customHeight="1" thickBot="1" x14ac:dyDescent="0.3">
      <c r="A33" s="58">
        <v>15</v>
      </c>
      <c r="B33" s="97"/>
      <c r="C33" s="100" t="s">
        <v>16</v>
      </c>
      <c r="D33" s="100" t="s">
        <v>17</v>
      </c>
      <c r="E33" s="100"/>
      <c r="F33" s="77"/>
      <c r="G33" s="106"/>
      <c r="H33" s="159"/>
      <c r="I33" s="167"/>
      <c r="J33" s="166"/>
      <c r="K33" s="165"/>
      <c r="L33" s="167"/>
      <c r="M33" s="167"/>
      <c r="N33" s="167"/>
      <c r="O33" s="167"/>
      <c r="P33" s="167"/>
      <c r="Q33" s="167"/>
      <c r="R33" s="167"/>
      <c r="S33" s="167"/>
    </row>
    <row r="34" spans="1:19" ht="27.95" customHeight="1" x14ac:dyDescent="0.25">
      <c r="A34" s="20">
        <v>16</v>
      </c>
      <c r="B34" s="96"/>
      <c r="C34" s="99" t="s">
        <v>16</v>
      </c>
      <c r="D34" s="99" t="s">
        <v>17</v>
      </c>
      <c r="E34" s="99"/>
      <c r="F34" s="102"/>
      <c r="G34" s="105"/>
      <c r="H34" s="160"/>
      <c r="I34" s="167"/>
      <c r="J34" s="166"/>
      <c r="K34" s="165"/>
      <c r="L34" s="167"/>
      <c r="M34" s="167"/>
      <c r="N34" s="167"/>
      <c r="O34" s="167"/>
      <c r="P34" s="167"/>
      <c r="Q34" s="167"/>
      <c r="R34" s="167"/>
      <c r="S34" s="167"/>
    </row>
    <row r="35" spans="1:19" ht="27.95" customHeight="1" x14ac:dyDescent="0.25">
      <c r="A35" s="16">
        <v>17</v>
      </c>
      <c r="B35" s="95"/>
      <c r="C35" s="98" t="s">
        <v>16</v>
      </c>
      <c r="D35" s="98" t="s">
        <v>17</v>
      </c>
      <c r="E35" s="98"/>
      <c r="F35" s="65"/>
      <c r="G35" s="104"/>
      <c r="H35" s="158"/>
      <c r="I35" s="167"/>
      <c r="J35" s="166"/>
      <c r="K35" s="165"/>
      <c r="L35" s="167"/>
      <c r="M35" s="167"/>
      <c r="N35" s="167"/>
      <c r="O35" s="167"/>
      <c r="P35" s="167"/>
      <c r="Q35" s="167"/>
      <c r="R35" s="167"/>
      <c r="S35" s="167"/>
    </row>
    <row r="36" spans="1:19" ht="27.95" customHeight="1" x14ac:dyDescent="0.25">
      <c r="A36" s="16">
        <v>18</v>
      </c>
      <c r="B36" s="95"/>
      <c r="C36" s="98" t="s">
        <v>16</v>
      </c>
      <c r="D36" s="98" t="s">
        <v>17</v>
      </c>
      <c r="E36" s="98"/>
      <c r="F36" s="65"/>
      <c r="G36" s="104"/>
      <c r="H36" s="158"/>
      <c r="I36" s="167"/>
      <c r="J36" s="166"/>
      <c r="K36" s="165"/>
      <c r="L36" s="167"/>
      <c r="M36" s="167"/>
      <c r="N36" s="167"/>
      <c r="O36" s="167"/>
      <c r="P36" s="167"/>
      <c r="Q36" s="167"/>
      <c r="R36" s="167"/>
      <c r="S36" s="167"/>
    </row>
    <row r="37" spans="1:19" ht="27.95" customHeight="1" x14ac:dyDescent="0.25">
      <c r="A37" s="16">
        <v>19</v>
      </c>
      <c r="B37" s="95"/>
      <c r="C37" s="98" t="s">
        <v>16</v>
      </c>
      <c r="D37" s="98" t="s">
        <v>17</v>
      </c>
      <c r="E37" s="98"/>
      <c r="F37" s="65"/>
      <c r="G37" s="104"/>
      <c r="H37" s="158"/>
      <c r="I37" s="167"/>
      <c r="J37" s="166"/>
      <c r="K37" s="165"/>
      <c r="L37" s="167"/>
      <c r="M37" s="167"/>
      <c r="N37" s="167"/>
      <c r="O37" s="167"/>
      <c r="P37" s="167"/>
      <c r="Q37" s="167"/>
      <c r="R37" s="167"/>
      <c r="S37" s="167"/>
    </row>
    <row r="38" spans="1:19" ht="27.95" customHeight="1" x14ac:dyDescent="0.25">
      <c r="A38" s="16">
        <v>20</v>
      </c>
      <c r="B38" s="95"/>
      <c r="C38" s="98" t="s">
        <v>16</v>
      </c>
      <c r="D38" s="98" t="s">
        <v>17</v>
      </c>
      <c r="E38" s="98"/>
      <c r="F38" s="65"/>
      <c r="G38" s="104"/>
      <c r="H38" s="158"/>
      <c r="I38" s="167"/>
      <c r="J38" s="166"/>
      <c r="K38" s="165"/>
      <c r="L38" s="167"/>
      <c r="M38" s="167"/>
      <c r="N38" s="167"/>
      <c r="O38" s="167"/>
      <c r="P38" s="167"/>
      <c r="Q38" s="167"/>
      <c r="R38" s="167"/>
      <c r="S38" s="167"/>
    </row>
    <row r="39" spans="1:19" ht="27.95" customHeight="1" x14ac:dyDescent="0.25">
      <c r="A39" s="16">
        <v>21</v>
      </c>
      <c r="B39" s="95"/>
      <c r="C39" s="98" t="s">
        <v>16</v>
      </c>
      <c r="D39" s="98" t="s">
        <v>17</v>
      </c>
      <c r="E39" s="98"/>
      <c r="F39" s="65"/>
      <c r="G39" s="104"/>
      <c r="H39" s="158"/>
      <c r="I39" s="167"/>
      <c r="J39" s="166"/>
      <c r="K39" s="165"/>
      <c r="L39" s="167"/>
      <c r="M39" s="167"/>
      <c r="N39" s="167"/>
      <c r="O39" s="167"/>
      <c r="P39" s="167"/>
      <c r="Q39" s="167"/>
      <c r="R39" s="167"/>
      <c r="S39" s="167"/>
    </row>
    <row r="40" spans="1:19" ht="27.95" customHeight="1" x14ac:dyDescent="0.25">
      <c r="A40" s="16">
        <v>22</v>
      </c>
      <c r="B40" s="95"/>
      <c r="C40" s="98" t="s">
        <v>16</v>
      </c>
      <c r="D40" s="98" t="s">
        <v>17</v>
      </c>
      <c r="E40" s="98"/>
      <c r="F40" s="65"/>
      <c r="G40" s="104"/>
      <c r="H40" s="158"/>
      <c r="I40" s="167"/>
      <c r="J40" s="166"/>
      <c r="K40" s="165"/>
      <c r="L40" s="167"/>
      <c r="M40" s="167"/>
      <c r="N40" s="167"/>
      <c r="O40" s="167"/>
      <c r="P40" s="167"/>
      <c r="Q40" s="167"/>
      <c r="R40" s="167"/>
      <c r="S40" s="167"/>
    </row>
    <row r="41" spans="1:19" ht="27.95" customHeight="1" x14ac:dyDescent="0.25">
      <c r="A41" s="16">
        <v>23</v>
      </c>
      <c r="B41" s="95"/>
      <c r="C41" s="98" t="s">
        <v>16</v>
      </c>
      <c r="D41" s="98" t="s">
        <v>17</v>
      </c>
      <c r="E41" s="98"/>
      <c r="F41" s="65"/>
      <c r="G41" s="104"/>
      <c r="H41" s="158"/>
      <c r="I41" s="167"/>
      <c r="J41" s="166"/>
      <c r="K41" s="165"/>
      <c r="L41" s="167"/>
      <c r="M41" s="167"/>
      <c r="N41" s="167"/>
      <c r="O41" s="167"/>
      <c r="P41" s="167"/>
      <c r="Q41" s="167"/>
      <c r="R41" s="167"/>
      <c r="S41" s="167"/>
    </row>
    <row r="42" spans="1:19" ht="27.95" customHeight="1" x14ac:dyDescent="0.25">
      <c r="A42" s="16">
        <v>24</v>
      </c>
      <c r="B42" s="95"/>
      <c r="C42" s="98" t="s">
        <v>16</v>
      </c>
      <c r="D42" s="98" t="s">
        <v>17</v>
      </c>
      <c r="E42" s="98"/>
      <c r="F42" s="65"/>
      <c r="G42" s="104"/>
      <c r="H42" s="158"/>
      <c r="I42" s="167"/>
      <c r="J42" s="166"/>
      <c r="K42" s="165"/>
      <c r="L42" s="167"/>
      <c r="M42" s="167"/>
      <c r="N42" s="167"/>
      <c r="O42" s="167"/>
      <c r="P42" s="167"/>
      <c r="Q42" s="167"/>
      <c r="R42" s="167"/>
      <c r="S42" s="167"/>
    </row>
    <row r="43" spans="1:19" ht="27.95" customHeight="1" x14ac:dyDescent="0.25">
      <c r="A43" s="16">
        <v>25</v>
      </c>
      <c r="B43" s="95"/>
      <c r="C43" s="98" t="s">
        <v>16</v>
      </c>
      <c r="D43" s="98" t="s">
        <v>17</v>
      </c>
      <c r="E43" s="98"/>
      <c r="F43" s="65"/>
      <c r="G43" s="104"/>
      <c r="H43" s="158"/>
      <c r="I43" s="167"/>
      <c r="J43" s="166"/>
      <c r="K43" s="165"/>
      <c r="L43" s="167"/>
      <c r="M43" s="167"/>
      <c r="N43" s="167"/>
      <c r="O43" s="167"/>
      <c r="P43" s="167"/>
      <c r="Q43" s="167"/>
      <c r="R43" s="167"/>
      <c r="S43" s="167"/>
    </row>
    <row r="44" spans="1:19" ht="27.95" customHeight="1" x14ac:dyDescent="0.25">
      <c r="A44" s="16">
        <v>26</v>
      </c>
      <c r="B44" s="95"/>
      <c r="C44" s="98" t="s">
        <v>16</v>
      </c>
      <c r="D44" s="98" t="s">
        <v>17</v>
      </c>
      <c r="E44" s="98"/>
      <c r="F44" s="65"/>
      <c r="G44" s="104"/>
      <c r="H44" s="158"/>
      <c r="I44" s="167"/>
      <c r="J44" s="166"/>
      <c r="K44" s="165"/>
      <c r="L44" s="167"/>
      <c r="M44" s="167"/>
      <c r="N44" s="167"/>
      <c r="O44" s="167"/>
      <c r="P44" s="167"/>
      <c r="Q44" s="167"/>
      <c r="R44" s="167"/>
      <c r="S44" s="167"/>
    </row>
    <row r="45" spans="1:19" ht="27.95" customHeight="1" x14ac:dyDescent="0.25">
      <c r="A45" s="16">
        <v>27</v>
      </c>
      <c r="B45" s="95"/>
      <c r="C45" s="98" t="s">
        <v>16</v>
      </c>
      <c r="D45" s="98" t="s">
        <v>17</v>
      </c>
      <c r="E45" s="98"/>
      <c r="F45" s="65"/>
      <c r="G45" s="104"/>
      <c r="H45" s="158"/>
      <c r="I45" s="167"/>
      <c r="J45" s="166"/>
      <c r="K45" s="165"/>
      <c r="L45" s="167"/>
      <c r="M45" s="167"/>
      <c r="N45" s="167"/>
      <c r="O45" s="167"/>
      <c r="P45" s="167"/>
      <c r="Q45" s="167"/>
      <c r="R45" s="167"/>
      <c r="S45" s="167"/>
    </row>
    <row r="46" spans="1:19" ht="27.95" customHeight="1" x14ac:dyDescent="0.25">
      <c r="A46" s="16">
        <v>28</v>
      </c>
      <c r="B46" s="95"/>
      <c r="C46" s="98" t="s">
        <v>16</v>
      </c>
      <c r="D46" s="98" t="s">
        <v>17</v>
      </c>
      <c r="E46" s="98"/>
      <c r="F46" s="65"/>
      <c r="G46" s="104"/>
      <c r="H46" s="158"/>
      <c r="I46" s="167"/>
      <c r="J46" s="166"/>
      <c r="K46" s="165"/>
      <c r="L46" s="167"/>
      <c r="M46" s="167"/>
      <c r="N46" s="167"/>
      <c r="O46" s="167"/>
      <c r="P46" s="167"/>
      <c r="Q46" s="167"/>
      <c r="R46" s="167"/>
      <c r="S46" s="167"/>
    </row>
    <row r="47" spans="1:19" ht="27.95" customHeight="1" x14ac:dyDescent="0.25">
      <c r="A47" s="16">
        <v>29</v>
      </c>
      <c r="B47" s="95"/>
      <c r="C47" s="98" t="s">
        <v>16</v>
      </c>
      <c r="D47" s="98" t="s">
        <v>17</v>
      </c>
      <c r="E47" s="98"/>
      <c r="F47" s="65"/>
      <c r="G47" s="104"/>
      <c r="H47" s="158"/>
      <c r="I47" s="167"/>
      <c r="J47" s="166"/>
      <c r="K47" s="165"/>
      <c r="L47" s="167"/>
      <c r="M47" s="167"/>
      <c r="N47" s="167"/>
      <c r="O47" s="167"/>
      <c r="P47" s="167"/>
      <c r="Q47" s="167"/>
      <c r="R47" s="167"/>
      <c r="S47" s="167"/>
    </row>
    <row r="48" spans="1:19" ht="27.95" customHeight="1" thickBot="1" x14ac:dyDescent="0.3">
      <c r="A48" s="58">
        <v>30</v>
      </c>
      <c r="B48" s="97"/>
      <c r="C48" s="100" t="s">
        <v>16</v>
      </c>
      <c r="D48" s="100" t="s">
        <v>17</v>
      </c>
      <c r="E48" s="100"/>
      <c r="F48" s="77"/>
      <c r="G48" s="106"/>
      <c r="H48" s="159"/>
      <c r="I48" s="167"/>
      <c r="J48" s="166"/>
      <c r="K48" s="165"/>
      <c r="L48" s="167"/>
      <c r="M48" s="167"/>
      <c r="N48" s="167"/>
      <c r="O48" s="167"/>
      <c r="P48" s="167"/>
      <c r="Q48" s="167"/>
      <c r="R48" s="167"/>
      <c r="S48" s="167"/>
    </row>
    <row r="49" spans="1:19" ht="27.95" customHeight="1" x14ac:dyDescent="0.25">
      <c r="A49" s="20">
        <v>31</v>
      </c>
      <c r="B49" s="96"/>
      <c r="C49" s="99" t="s">
        <v>16</v>
      </c>
      <c r="D49" s="99" t="s">
        <v>17</v>
      </c>
      <c r="E49" s="99"/>
      <c r="F49" s="102"/>
      <c r="G49" s="105"/>
      <c r="H49" s="160"/>
      <c r="I49" s="167"/>
      <c r="J49" s="166"/>
      <c r="K49" s="165"/>
      <c r="L49" s="167"/>
      <c r="M49" s="167"/>
      <c r="N49" s="167"/>
      <c r="O49" s="167"/>
      <c r="P49" s="167"/>
      <c r="Q49" s="167"/>
      <c r="R49" s="167"/>
      <c r="S49" s="167"/>
    </row>
    <row r="50" spans="1:19" ht="27.95" customHeight="1" x14ac:dyDescent="0.25">
      <c r="A50" s="16">
        <v>32</v>
      </c>
      <c r="B50" s="95"/>
      <c r="C50" s="98" t="s">
        <v>16</v>
      </c>
      <c r="D50" s="98" t="s">
        <v>17</v>
      </c>
      <c r="E50" s="98"/>
      <c r="F50" s="65"/>
      <c r="G50" s="104"/>
      <c r="H50" s="158"/>
      <c r="I50" s="167"/>
      <c r="J50" s="166"/>
      <c r="K50" s="165"/>
      <c r="L50" s="167"/>
      <c r="M50" s="167"/>
      <c r="N50" s="167"/>
      <c r="O50" s="167"/>
      <c r="P50" s="167"/>
      <c r="Q50" s="167"/>
      <c r="R50" s="167"/>
      <c r="S50" s="167"/>
    </row>
    <row r="51" spans="1:19" ht="27.95" customHeight="1" x14ac:dyDescent="0.25">
      <c r="A51" s="16">
        <v>33</v>
      </c>
      <c r="B51" s="95"/>
      <c r="C51" s="98" t="s">
        <v>16</v>
      </c>
      <c r="D51" s="98" t="s">
        <v>17</v>
      </c>
      <c r="E51" s="98"/>
      <c r="F51" s="65"/>
      <c r="G51" s="104"/>
      <c r="H51" s="158"/>
      <c r="I51" s="167"/>
      <c r="J51" s="166"/>
      <c r="K51" s="165"/>
      <c r="L51" s="167"/>
      <c r="M51" s="167"/>
      <c r="N51" s="167"/>
      <c r="O51" s="167"/>
      <c r="P51" s="167"/>
      <c r="Q51" s="167"/>
      <c r="R51" s="167"/>
      <c r="S51" s="167"/>
    </row>
    <row r="52" spans="1:19" ht="27.95" customHeight="1" x14ac:dyDescent="0.25">
      <c r="A52" s="16">
        <v>34</v>
      </c>
      <c r="B52" s="95"/>
      <c r="C52" s="98" t="s">
        <v>16</v>
      </c>
      <c r="D52" s="98" t="s">
        <v>17</v>
      </c>
      <c r="E52" s="98"/>
      <c r="F52" s="65"/>
      <c r="G52" s="104"/>
      <c r="H52" s="158"/>
      <c r="I52" s="167"/>
      <c r="J52" s="166"/>
      <c r="K52" s="165"/>
      <c r="L52" s="167"/>
      <c r="M52" s="167"/>
      <c r="N52" s="167"/>
      <c r="O52" s="167"/>
      <c r="P52" s="167"/>
      <c r="Q52" s="167"/>
      <c r="R52" s="167"/>
      <c r="S52" s="167"/>
    </row>
    <row r="53" spans="1:19" ht="27.95" customHeight="1" x14ac:dyDescent="0.25">
      <c r="A53" s="16">
        <v>35</v>
      </c>
      <c r="B53" s="95"/>
      <c r="C53" s="98" t="s">
        <v>16</v>
      </c>
      <c r="D53" s="98" t="s">
        <v>17</v>
      </c>
      <c r="E53" s="98"/>
      <c r="F53" s="65"/>
      <c r="G53" s="104"/>
      <c r="H53" s="158"/>
      <c r="I53" s="167"/>
      <c r="J53" s="166"/>
      <c r="K53" s="165"/>
      <c r="L53" s="167"/>
      <c r="M53" s="167"/>
      <c r="N53" s="167"/>
      <c r="O53" s="167"/>
      <c r="P53" s="167"/>
      <c r="Q53" s="167"/>
      <c r="R53" s="167"/>
      <c r="S53" s="167"/>
    </row>
    <row r="54" spans="1:19" ht="27.95" customHeight="1" x14ac:dyDescent="0.25">
      <c r="A54" s="16">
        <v>36</v>
      </c>
      <c r="B54" s="95"/>
      <c r="C54" s="98" t="s">
        <v>16</v>
      </c>
      <c r="D54" s="98" t="s">
        <v>17</v>
      </c>
      <c r="E54" s="98"/>
      <c r="F54" s="65"/>
      <c r="G54" s="104"/>
      <c r="H54" s="158"/>
      <c r="I54" s="167"/>
      <c r="J54" s="166"/>
      <c r="K54" s="165"/>
      <c r="L54" s="167"/>
      <c r="M54" s="167"/>
      <c r="N54" s="167"/>
      <c r="O54" s="167"/>
      <c r="P54" s="167"/>
      <c r="Q54" s="167"/>
      <c r="R54" s="167"/>
      <c r="S54" s="167"/>
    </row>
    <row r="55" spans="1:19" ht="27.95" customHeight="1" x14ac:dyDescent="0.25">
      <c r="A55" s="16">
        <v>37</v>
      </c>
      <c r="B55" s="95"/>
      <c r="C55" s="98" t="s">
        <v>16</v>
      </c>
      <c r="D55" s="98" t="s">
        <v>17</v>
      </c>
      <c r="E55" s="98"/>
      <c r="F55" s="65"/>
      <c r="G55" s="104"/>
      <c r="H55" s="158"/>
      <c r="I55" s="167"/>
      <c r="J55" s="166"/>
      <c r="K55" s="165"/>
      <c r="L55" s="167"/>
      <c r="M55" s="167"/>
      <c r="N55" s="167"/>
      <c r="O55" s="167"/>
      <c r="P55" s="167"/>
      <c r="Q55" s="167"/>
      <c r="R55" s="167"/>
      <c r="S55" s="167"/>
    </row>
    <row r="56" spans="1:19" ht="27.95" customHeight="1" x14ac:dyDescent="0.25">
      <c r="A56" s="16">
        <v>38</v>
      </c>
      <c r="B56" s="95"/>
      <c r="C56" s="98" t="s">
        <v>16</v>
      </c>
      <c r="D56" s="98" t="s">
        <v>17</v>
      </c>
      <c r="E56" s="98"/>
      <c r="F56" s="65"/>
      <c r="G56" s="104"/>
      <c r="H56" s="158"/>
      <c r="I56" s="167"/>
      <c r="J56" s="166"/>
      <c r="K56" s="165"/>
      <c r="L56" s="167"/>
      <c r="M56" s="167"/>
      <c r="N56" s="167"/>
      <c r="O56" s="167"/>
      <c r="P56" s="167"/>
      <c r="Q56" s="167"/>
      <c r="R56" s="167"/>
      <c r="S56" s="167"/>
    </row>
    <row r="57" spans="1:19" ht="27.95" customHeight="1" x14ac:dyDescent="0.25">
      <c r="A57" s="16">
        <v>39</v>
      </c>
      <c r="B57" s="95"/>
      <c r="C57" s="98" t="s">
        <v>16</v>
      </c>
      <c r="D57" s="98" t="s">
        <v>17</v>
      </c>
      <c r="E57" s="98"/>
      <c r="F57" s="65"/>
      <c r="G57" s="104"/>
      <c r="H57" s="158"/>
      <c r="I57" s="167"/>
      <c r="J57" s="166"/>
      <c r="K57" s="165"/>
      <c r="L57" s="167"/>
      <c r="M57" s="167"/>
      <c r="N57" s="167"/>
      <c r="O57" s="167"/>
      <c r="P57" s="167"/>
      <c r="Q57" s="167"/>
      <c r="R57" s="167"/>
      <c r="S57" s="167"/>
    </row>
    <row r="58" spans="1:19" ht="27.95" customHeight="1" x14ac:dyDescent="0.25">
      <c r="A58" s="16">
        <v>40</v>
      </c>
      <c r="B58" s="95"/>
      <c r="C58" s="98" t="s">
        <v>16</v>
      </c>
      <c r="D58" s="98" t="s">
        <v>17</v>
      </c>
      <c r="E58" s="98"/>
      <c r="F58" s="65"/>
      <c r="G58" s="104"/>
      <c r="H58" s="158"/>
      <c r="I58" s="167"/>
      <c r="J58" s="166"/>
      <c r="K58" s="165"/>
      <c r="L58" s="167"/>
      <c r="M58" s="167"/>
      <c r="N58" s="167"/>
      <c r="O58" s="167"/>
      <c r="P58" s="167"/>
      <c r="Q58" s="167"/>
      <c r="R58" s="167"/>
      <c r="S58" s="167"/>
    </row>
    <row r="59" spans="1:19" ht="27.95" customHeight="1" x14ac:dyDescent="0.25">
      <c r="A59" s="16">
        <v>41</v>
      </c>
      <c r="B59" s="95"/>
      <c r="C59" s="98" t="s">
        <v>16</v>
      </c>
      <c r="D59" s="98" t="s">
        <v>17</v>
      </c>
      <c r="E59" s="98"/>
      <c r="F59" s="65"/>
      <c r="G59" s="104"/>
      <c r="H59" s="158"/>
      <c r="I59" s="167"/>
      <c r="J59" s="166"/>
      <c r="K59" s="165"/>
      <c r="L59" s="167"/>
      <c r="M59" s="167"/>
      <c r="N59" s="167"/>
      <c r="O59" s="167"/>
      <c r="P59" s="167"/>
      <c r="Q59" s="167"/>
      <c r="R59" s="167"/>
      <c r="S59" s="167"/>
    </row>
    <row r="60" spans="1:19" ht="27.95" customHeight="1" x14ac:dyDescent="0.25">
      <c r="A60" s="16">
        <v>42</v>
      </c>
      <c r="B60" s="95"/>
      <c r="C60" s="98" t="s">
        <v>16</v>
      </c>
      <c r="D60" s="98" t="s">
        <v>17</v>
      </c>
      <c r="E60" s="98"/>
      <c r="F60" s="65"/>
      <c r="G60" s="104"/>
      <c r="H60" s="158"/>
      <c r="I60" s="167"/>
      <c r="J60" s="166"/>
      <c r="K60" s="165"/>
      <c r="L60" s="167"/>
      <c r="M60" s="167"/>
      <c r="N60" s="167"/>
      <c r="O60" s="167"/>
      <c r="P60" s="167"/>
      <c r="Q60" s="167"/>
      <c r="R60" s="167"/>
      <c r="S60" s="167"/>
    </row>
    <row r="61" spans="1:19" ht="27.95" customHeight="1" x14ac:dyDescent="0.25">
      <c r="A61" s="16">
        <v>43</v>
      </c>
      <c r="B61" s="95"/>
      <c r="C61" s="98" t="s">
        <v>16</v>
      </c>
      <c r="D61" s="98" t="s">
        <v>17</v>
      </c>
      <c r="E61" s="98"/>
      <c r="F61" s="65"/>
      <c r="G61" s="104"/>
      <c r="H61" s="158"/>
      <c r="I61" s="167"/>
      <c r="J61" s="166"/>
      <c r="K61" s="165"/>
      <c r="L61" s="167"/>
      <c r="M61" s="167"/>
      <c r="N61" s="167"/>
      <c r="O61" s="167"/>
      <c r="P61" s="167"/>
      <c r="Q61" s="167"/>
      <c r="R61" s="167"/>
      <c r="S61" s="167"/>
    </row>
    <row r="62" spans="1:19" ht="27.95" customHeight="1" x14ac:dyDescent="0.25">
      <c r="A62" s="16">
        <v>44</v>
      </c>
      <c r="B62" s="95"/>
      <c r="C62" s="98" t="s">
        <v>16</v>
      </c>
      <c r="D62" s="98" t="s">
        <v>17</v>
      </c>
      <c r="E62" s="98"/>
      <c r="F62" s="65"/>
      <c r="G62" s="104"/>
      <c r="H62" s="158"/>
      <c r="I62" s="167"/>
      <c r="J62" s="166"/>
      <c r="K62" s="165"/>
      <c r="L62" s="167"/>
      <c r="M62" s="167"/>
      <c r="N62" s="167"/>
      <c r="O62" s="167"/>
      <c r="P62" s="167"/>
      <c r="Q62" s="167"/>
      <c r="R62" s="167"/>
      <c r="S62" s="167"/>
    </row>
    <row r="63" spans="1:19" ht="27.95" customHeight="1" thickBot="1" x14ac:dyDescent="0.3">
      <c r="A63" s="58">
        <v>45</v>
      </c>
      <c r="B63" s="97"/>
      <c r="C63" s="100" t="s">
        <v>16</v>
      </c>
      <c r="D63" s="100" t="s">
        <v>17</v>
      </c>
      <c r="E63" s="100"/>
      <c r="F63" s="77"/>
      <c r="G63" s="106"/>
      <c r="H63" s="159"/>
      <c r="I63" s="167"/>
      <c r="J63" s="166"/>
      <c r="K63" s="165"/>
      <c r="L63" s="167"/>
      <c r="M63" s="167"/>
      <c r="N63" s="167"/>
      <c r="O63" s="167"/>
      <c r="P63" s="167"/>
      <c r="Q63" s="167"/>
      <c r="R63" s="167"/>
      <c r="S63" s="167"/>
    </row>
    <row r="64" spans="1:19" ht="27.95" customHeight="1" x14ac:dyDescent="0.25">
      <c r="A64" s="20">
        <v>46</v>
      </c>
      <c r="B64" s="96"/>
      <c r="C64" s="99" t="s">
        <v>16</v>
      </c>
      <c r="D64" s="99" t="s">
        <v>17</v>
      </c>
      <c r="E64" s="99"/>
      <c r="F64" s="102"/>
      <c r="G64" s="105"/>
      <c r="H64" s="160"/>
      <c r="I64" s="167"/>
      <c r="J64" s="166"/>
      <c r="K64" s="165"/>
      <c r="L64" s="167"/>
      <c r="M64" s="167"/>
      <c r="N64" s="167"/>
      <c r="O64" s="167"/>
      <c r="P64" s="167"/>
      <c r="Q64" s="167"/>
      <c r="R64" s="167"/>
      <c r="S64" s="167"/>
    </row>
    <row r="65" spans="1:19" ht="27.95" customHeight="1" x14ac:dyDescent="0.25">
      <c r="A65" s="16">
        <v>47</v>
      </c>
      <c r="B65" s="95"/>
      <c r="C65" s="98" t="s">
        <v>16</v>
      </c>
      <c r="D65" s="98" t="s">
        <v>17</v>
      </c>
      <c r="E65" s="98"/>
      <c r="F65" s="65"/>
      <c r="G65" s="104"/>
      <c r="H65" s="158"/>
      <c r="I65" s="167"/>
      <c r="J65" s="166"/>
      <c r="K65" s="165"/>
      <c r="L65" s="167"/>
      <c r="M65" s="167"/>
      <c r="N65" s="167"/>
      <c r="O65" s="167"/>
      <c r="P65" s="167"/>
      <c r="Q65" s="167"/>
      <c r="R65" s="167"/>
      <c r="S65" s="167"/>
    </row>
    <row r="66" spans="1:19" ht="27.95" customHeight="1" x14ac:dyDescent="0.25">
      <c r="A66" s="16">
        <v>48</v>
      </c>
      <c r="B66" s="95"/>
      <c r="C66" s="98" t="s">
        <v>16</v>
      </c>
      <c r="D66" s="98" t="s">
        <v>17</v>
      </c>
      <c r="E66" s="98"/>
      <c r="F66" s="65"/>
      <c r="G66" s="104"/>
      <c r="H66" s="158"/>
      <c r="I66" s="167"/>
      <c r="J66" s="166"/>
      <c r="K66" s="165"/>
      <c r="L66" s="167"/>
      <c r="M66" s="167"/>
      <c r="N66" s="167"/>
      <c r="O66" s="167"/>
      <c r="P66" s="167"/>
      <c r="Q66" s="167"/>
      <c r="R66" s="167"/>
      <c r="S66" s="167"/>
    </row>
    <row r="67" spans="1:19" ht="27.95" customHeight="1" x14ac:dyDescent="0.25">
      <c r="A67" s="16">
        <v>49</v>
      </c>
      <c r="B67" s="95"/>
      <c r="C67" s="98" t="s">
        <v>16</v>
      </c>
      <c r="D67" s="98" t="s">
        <v>17</v>
      </c>
      <c r="E67" s="98"/>
      <c r="F67" s="65"/>
      <c r="G67" s="104"/>
      <c r="H67" s="158"/>
      <c r="I67" s="167"/>
      <c r="J67" s="166"/>
      <c r="K67" s="165"/>
      <c r="L67" s="167"/>
      <c r="M67" s="167"/>
      <c r="N67" s="167"/>
      <c r="O67" s="167"/>
      <c r="P67" s="167"/>
      <c r="Q67" s="167"/>
      <c r="R67" s="167"/>
      <c r="S67" s="167"/>
    </row>
    <row r="68" spans="1:19" ht="27.95" customHeight="1" x14ac:dyDescent="0.25">
      <c r="A68" s="16">
        <v>50</v>
      </c>
      <c r="B68" s="95"/>
      <c r="C68" s="98" t="s">
        <v>16</v>
      </c>
      <c r="D68" s="98" t="s">
        <v>17</v>
      </c>
      <c r="E68" s="98"/>
      <c r="F68" s="65"/>
      <c r="G68" s="104"/>
      <c r="H68" s="158"/>
      <c r="I68" s="167"/>
      <c r="J68" s="166"/>
      <c r="K68" s="165"/>
      <c r="L68" s="167"/>
      <c r="M68" s="167"/>
      <c r="N68" s="167"/>
      <c r="O68" s="167"/>
      <c r="P68" s="167"/>
      <c r="Q68" s="167"/>
      <c r="R68" s="167"/>
      <c r="S68" s="167"/>
    </row>
    <row r="69" spans="1:19" ht="27.95" customHeight="1" x14ac:dyDescent="0.25">
      <c r="A69" s="16">
        <v>51</v>
      </c>
      <c r="B69" s="95"/>
      <c r="C69" s="98" t="s">
        <v>16</v>
      </c>
      <c r="D69" s="98" t="s">
        <v>17</v>
      </c>
      <c r="E69" s="98"/>
      <c r="F69" s="65"/>
      <c r="G69" s="104"/>
      <c r="H69" s="158"/>
      <c r="I69" s="167"/>
      <c r="J69" s="166"/>
      <c r="K69" s="165"/>
      <c r="L69" s="167"/>
      <c r="M69" s="167"/>
      <c r="N69" s="167"/>
      <c r="O69" s="167"/>
      <c r="P69" s="167"/>
      <c r="Q69" s="167"/>
      <c r="R69" s="167"/>
      <c r="S69" s="167"/>
    </row>
    <row r="70" spans="1:19" ht="27.95" customHeight="1" x14ac:dyDescent="0.25">
      <c r="A70" s="16">
        <v>52</v>
      </c>
      <c r="B70" s="95"/>
      <c r="C70" s="98" t="s">
        <v>16</v>
      </c>
      <c r="D70" s="98" t="s">
        <v>17</v>
      </c>
      <c r="E70" s="98"/>
      <c r="F70" s="65"/>
      <c r="G70" s="104"/>
      <c r="H70" s="158"/>
      <c r="I70" s="167"/>
      <c r="J70" s="166"/>
      <c r="K70" s="165"/>
      <c r="L70" s="167"/>
      <c r="M70" s="167"/>
      <c r="N70" s="167"/>
      <c r="O70" s="167"/>
      <c r="P70" s="167"/>
      <c r="Q70" s="167"/>
      <c r="R70" s="167"/>
      <c r="S70" s="167"/>
    </row>
    <row r="71" spans="1:19" ht="27.95" customHeight="1" x14ac:dyDescent="0.25">
      <c r="A71" s="16">
        <v>53</v>
      </c>
      <c r="B71" s="95"/>
      <c r="C71" s="98" t="s">
        <v>16</v>
      </c>
      <c r="D71" s="98" t="s">
        <v>17</v>
      </c>
      <c r="E71" s="98"/>
      <c r="F71" s="65"/>
      <c r="G71" s="104"/>
      <c r="H71" s="158"/>
      <c r="I71" s="167"/>
      <c r="J71" s="166"/>
      <c r="K71" s="165"/>
      <c r="L71" s="167"/>
      <c r="M71" s="167"/>
      <c r="N71" s="167"/>
      <c r="O71" s="167"/>
      <c r="P71" s="167"/>
      <c r="Q71" s="167"/>
      <c r="R71" s="167"/>
      <c r="S71" s="167"/>
    </row>
    <row r="72" spans="1:19" ht="27.95" customHeight="1" x14ac:dyDescent="0.25">
      <c r="A72" s="16">
        <v>54</v>
      </c>
      <c r="B72" s="95"/>
      <c r="C72" s="98" t="s">
        <v>16</v>
      </c>
      <c r="D72" s="98" t="s">
        <v>17</v>
      </c>
      <c r="E72" s="98"/>
      <c r="F72" s="65"/>
      <c r="G72" s="104"/>
      <c r="H72" s="158"/>
      <c r="I72" s="167"/>
      <c r="J72" s="166"/>
      <c r="K72" s="165"/>
      <c r="L72" s="167"/>
      <c r="M72" s="167"/>
      <c r="N72" s="167"/>
      <c r="O72" s="167"/>
      <c r="P72" s="167"/>
      <c r="Q72" s="167"/>
      <c r="R72" s="167"/>
      <c r="S72" s="167"/>
    </row>
    <row r="73" spans="1:19" ht="27.95" customHeight="1" x14ac:dyDescent="0.25">
      <c r="A73" s="16">
        <v>55</v>
      </c>
      <c r="B73" s="95"/>
      <c r="C73" s="98" t="s">
        <v>16</v>
      </c>
      <c r="D73" s="98" t="s">
        <v>17</v>
      </c>
      <c r="E73" s="98"/>
      <c r="F73" s="65"/>
      <c r="G73" s="103"/>
      <c r="H73" s="158"/>
      <c r="I73" s="167"/>
      <c r="J73" s="166"/>
      <c r="K73" s="165"/>
      <c r="L73" s="167"/>
      <c r="M73" s="167"/>
      <c r="N73" s="167"/>
      <c r="O73" s="167"/>
      <c r="P73" s="167"/>
      <c r="Q73" s="167"/>
      <c r="R73" s="167"/>
      <c r="S73" s="167"/>
    </row>
    <row r="74" spans="1:19" ht="27.95" customHeight="1" x14ac:dyDescent="0.25">
      <c r="A74" s="16">
        <v>56</v>
      </c>
      <c r="B74" s="95"/>
      <c r="C74" s="98" t="s">
        <v>16</v>
      </c>
      <c r="D74" s="98" t="s">
        <v>17</v>
      </c>
      <c r="E74" s="98"/>
      <c r="F74" s="65"/>
      <c r="G74" s="104"/>
      <c r="H74" s="158"/>
      <c r="I74" s="167"/>
      <c r="J74" s="166"/>
      <c r="K74" s="165"/>
      <c r="L74" s="167"/>
      <c r="M74" s="167"/>
      <c r="N74" s="167"/>
      <c r="O74" s="167"/>
      <c r="P74" s="167"/>
      <c r="Q74" s="167"/>
      <c r="R74" s="167"/>
      <c r="S74" s="167"/>
    </row>
    <row r="75" spans="1:19" ht="27.95" customHeight="1" x14ac:dyDescent="0.25">
      <c r="A75" s="16">
        <v>57</v>
      </c>
      <c r="B75" s="95"/>
      <c r="C75" s="98" t="s">
        <v>16</v>
      </c>
      <c r="D75" s="98" t="s">
        <v>17</v>
      </c>
      <c r="E75" s="98"/>
      <c r="F75" s="65"/>
      <c r="G75" s="104"/>
      <c r="H75" s="158"/>
      <c r="I75" s="167"/>
      <c r="J75" s="166"/>
      <c r="K75" s="165"/>
      <c r="L75" s="167"/>
      <c r="M75" s="167"/>
      <c r="N75" s="167"/>
      <c r="O75" s="167"/>
      <c r="P75" s="167"/>
      <c r="Q75" s="167"/>
      <c r="R75" s="167"/>
      <c r="S75" s="167"/>
    </row>
    <row r="76" spans="1:19" ht="27.95" customHeight="1" x14ac:dyDescent="0.25">
      <c r="A76" s="16">
        <v>58</v>
      </c>
      <c r="B76" s="95"/>
      <c r="C76" s="98" t="s">
        <v>16</v>
      </c>
      <c r="D76" s="98" t="s">
        <v>17</v>
      </c>
      <c r="E76" s="98"/>
      <c r="F76" s="65"/>
      <c r="G76" s="104"/>
      <c r="H76" s="158"/>
      <c r="I76" s="167"/>
      <c r="J76" s="166"/>
      <c r="K76" s="165"/>
      <c r="L76" s="167"/>
      <c r="M76" s="167"/>
      <c r="N76" s="167"/>
      <c r="O76" s="167"/>
      <c r="P76" s="167"/>
      <c r="Q76" s="167"/>
      <c r="R76" s="167"/>
      <c r="S76" s="167"/>
    </row>
    <row r="77" spans="1:19" ht="27.95" customHeight="1" x14ac:dyDescent="0.25">
      <c r="A77" s="16">
        <v>59</v>
      </c>
      <c r="B77" s="95"/>
      <c r="C77" s="98" t="s">
        <v>16</v>
      </c>
      <c r="D77" s="98" t="s">
        <v>17</v>
      </c>
      <c r="E77" s="98"/>
      <c r="F77" s="65"/>
      <c r="G77" s="104"/>
      <c r="H77" s="158"/>
      <c r="I77" s="167"/>
      <c r="J77" s="166"/>
      <c r="K77" s="165"/>
      <c r="L77" s="167"/>
      <c r="M77" s="167"/>
      <c r="N77" s="167"/>
      <c r="O77" s="167"/>
      <c r="P77" s="167"/>
      <c r="Q77" s="167"/>
      <c r="R77" s="167"/>
      <c r="S77" s="167"/>
    </row>
    <row r="78" spans="1:19" ht="27.95" customHeight="1" thickBot="1" x14ac:dyDescent="0.3">
      <c r="A78" s="58">
        <v>60</v>
      </c>
      <c r="B78" s="97"/>
      <c r="C78" s="100" t="s">
        <v>16</v>
      </c>
      <c r="D78" s="100" t="s">
        <v>17</v>
      </c>
      <c r="E78" s="100"/>
      <c r="F78" s="77"/>
      <c r="G78" s="106"/>
      <c r="H78" s="159"/>
      <c r="I78" s="167"/>
      <c r="J78" s="166"/>
      <c r="K78" s="165"/>
      <c r="L78" s="167"/>
      <c r="M78" s="167"/>
      <c r="N78" s="167"/>
      <c r="O78" s="167"/>
      <c r="P78" s="167"/>
      <c r="Q78" s="167"/>
      <c r="R78" s="167"/>
      <c r="S78" s="167"/>
    </row>
    <row r="79" spans="1:19" ht="27.95" customHeight="1" x14ac:dyDescent="0.25">
      <c r="A79" s="20">
        <v>61</v>
      </c>
      <c r="B79" s="96"/>
      <c r="C79" s="99" t="s">
        <v>16</v>
      </c>
      <c r="D79" s="99" t="s">
        <v>17</v>
      </c>
      <c r="E79" s="99"/>
      <c r="F79" s="102"/>
      <c r="G79" s="105"/>
      <c r="H79" s="160"/>
      <c r="I79" s="167"/>
      <c r="J79" s="166"/>
      <c r="K79" s="165"/>
      <c r="L79" s="167"/>
      <c r="M79" s="167"/>
      <c r="N79" s="167"/>
      <c r="O79" s="167"/>
      <c r="P79" s="167"/>
      <c r="Q79" s="167"/>
      <c r="R79" s="167"/>
      <c r="S79" s="167"/>
    </row>
    <row r="80" spans="1:19" ht="27.95" customHeight="1" x14ac:dyDescent="0.25">
      <c r="A80" s="16">
        <v>62</v>
      </c>
      <c r="B80" s="95"/>
      <c r="C80" s="98" t="s">
        <v>16</v>
      </c>
      <c r="D80" s="98" t="s">
        <v>17</v>
      </c>
      <c r="E80" s="98"/>
      <c r="F80" s="65"/>
      <c r="G80" s="104"/>
      <c r="H80" s="158"/>
      <c r="I80" s="167"/>
      <c r="J80" s="166"/>
      <c r="K80" s="165"/>
      <c r="L80" s="167"/>
      <c r="M80" s="167"/>
      <c r="N80" s="167"/>
      <c r="O80" s="167"/>
      <c r="P80" s="167"/>
      <c r="Q80" s="167"/>
      <c r="R80" s="167"/>
      <c r="S80" s="167"/>
    </row>
    <row r="81" spans="1:19" ht="27.95" customHeight="1" x14ac:dyDescent="0.25">
      <c r="A81" s="16">
        <v>63</v>
      </c>
      <c r="B81" s="95"/>
      <c r="C81" s="98" t="s">
        <v>16</v>
      </c>
      <c r="D81" s="98" t="s">
        <v>17</v>
      </c>
      <c r="E81" s="98"/>
      <c r="F81" s="65"/>
      <c r="G81" s="104"/>
      <c r="H81" s="158"/>
      <c r="I81" s="167"/>
      <c r="J81" s="166"/>
      <c r="K81" s="165"/>
      <c r="L81" s="167"/>
      <c r="M81" s="167"/>
      <c r="N81" s="167"/>
      <c r="O81" s="167"/>
      <c r="P81" s="167"/>
      <c r="Q81" s="167"/>
      <c r="R81" s="167"/>
      <c r="S81" s="167"/>
    </row>
    <row r="82" spans="1:19" ht="27.95" customHeight="1" x14ac:dyDescent="0.25">
      <c r="A82" s="16">
        <v>64</v>
      </c>
      <c r="B82" s="95"/>
      <c r="C82" s="98" t="s">
        <v>16</v>
      </c>
      <c r="D82" s="98" t="s">
        <v>17</v>
      </c>
      <c r="E82" s="98"/>
      <c r="F82" s="65"/>
      <c r="G82" s="104"/>
      <c r="H82" s="158"/>
      <c r="I82" s="167"/>
      <c r="J82" s="166"/>
      <c r="K82" s="165"/>
      <c r="L82" s="167"/>
      <c r="M82" s="167"/>
      <c r="N82" s="167"/>
      <c r="O82" s="167"/>
      <c r="P82" s="167"/>
      <c r="Q82" s="167"/>
      <c r="R82" s="167"/>
      <c r="S82" s="167"/>
    </row>
    <row r="83" spans="1:19" ht="27.95" customHeight="1" x14ac:dyDescent="0.25">
      <c r="A83" s="16">
        <v>65</v>
      </c>
      <c r="B83" s="95"/>
      <c r="C83" s="98" t="s">
        <v>16</v>
      </c>
      <c r="D83" s="98" t="s">
        <v>17</v>
      </c>
      <c r="E83" s="98"/>
      <c r="F83" s="65"/>
      <c r="G83" s="104"/>
      <c r="H83" s="158"/>
      <c r="I83" s="167"/>
      <c r="J83" s="166"/>
      <c r="K83" s="165"/>
      <c r="L83" s="167"/>
      <c r="M83" s="167"/>
      <c r="N83" s="167"/>
      <c r="O83" s="167"/>
      <c r="P83" s="167"/>
      <c r="Q83" s="167"/>
      <c r="R83" s="167"/>
      <c r="S83" s="167"/>
    </row>
    <row r="84" spans="1:19" ht="27.95" customHeight="1" x14ac:dyDescent="0.25">
      <c r="A84" s="16">
        <v>66</v>
      </c>
      <c r="B84" s="95"/>
      <c r="C84" s="98" t="s">
        <v>16</v>
      </c>
      <c r="D84" s="98" t="s">
        <v>17</v>
      </c>
      <c r="E84" s="98"/>
      <c r="F84" s="65"/>
      <c r="G84" s="104"/>
      <c r="H84" s="158"/>
      <c r="I84" s="167"/>
      <c r="J84" s="166"/>
      <c r="K84" s="165"/>
      <c r="L84" s="167"/>
      <c r="M84" s="167"/>
      <c r="N84" s="167"/>
      <c r="O84" s="167"/>
      <c r="P84" s="167"/>
      <c r="Q84" s="167"/>
      <c r="R84" s="167"/>
      <c r="S84" s="167"/>
    </row>
    <row r="85" spans="1:19" ht="27.95" customHeight="1" x14ac:dyDescent="0.25">
      <c r="A85" s="16">
        <v>67</v>
      </c>
      <c r="B85" s="95"/>
      <c r="C85" s="98" t="s">
        <v>16</v>
      </c>
      <c r="D85" s="98" t="s">
        <v>17</v>
      </c>
      <c r="E85" s="98"/>
      <c r="F85" s="65"/>
      <c r="G85" s="104"/>
      <c r="H85" s="158"/>
      <c r="I85" s="167"/>
      <c r="J85" s="166"/>
      <c r="K85" s="165"/>
      <c r="L85" s="167"/>
      <c r="M85" s="167"/>
      <c r="N85" s="167"/>
      <c r="O85" s="167"/>
      <c r="P85" s="167"/>
      <c r="Q85" s="167"/>
      <c r="R85" s="167"/>
      <c r="S85" s="167"/>
    </row>
    <row r="86" spans="1:19" ht="27.95" customHeight="1" x14ac:dyDescent="0.25">
      <c r="A86" s="16">
        <v>68</v>
      </c>
      <c r="B86" s="95"/>
      <c r="C86" s="98" t="s">
        <v>16</v>
      </c>
      <c r="D86" s="98" t="s">
        <v>17</v>
      </c>
      <c r="E86" s="98"/>
      <c r="F86" s="65"/>
      <c r="G86" s="104"/>
      <c r="H86" s="158"/>
      <c r="I86" s="167"/>
      <c r="J86" s="166"/>
      <c r="K86" s="165"/>
      <c r="L86" s="167"/>
      <c r="M86" s="167"/>
      <c r="N86" s="167"/>
      <c r="O86" s="167"/>
      <c r="P86" s="167"/>
      <c r="Q86" s="167"/>
      <c r="R86" s="167"/>
      <c r="S86" s="167"/>
    </row>
    <row r="87" spans="1:19" ht="27.95" customHeight="1" x14ac:dyDescent="0.25">
      <c r="A87" s="16">
        <v>69</v>
      </c>
      <c r="B87" s="95"/>
      <c r="C87" s="98" t="s">
        <v>16</v>
      </c>
      <c r="D87" s="98" t="s">
        <v>17</v>
      </c>
      <c r="E87" s="98"/>
      <c r="F87" s="65"/>
      <c r="G87" s="104"/>
      <c r="H87" s="158"/>
      <c r="I87" s="167"/>
      <c r="J87" s="166"/>
      <c r="K87" s="165"/>
      <c r="L87" s="167"/>
      <c r="M87" s="167"/>
      <c r="N87" s="167"/>
      <c r="O87" s="167"/>
      <c r="P87" s="167"/>
      <c r="Q87" s="167"/>
      <c r="R87" s="167"/>
      <c r="S87" s="167"/>
    </row>
    <row r="88" spans="1:19" ht="27.95" customHeight="1" x14ac:dyDescent="0.25">
      <c r="A88" s="16">
        <v>70</v>
      </c>
      <c r="B88" s="95"/>
      <c r="C88" s="98" t="s">
        <v>16</v>
      </c>
      <c r="D88" s="98" t="s">
        <v>17</v>
      </c>
      <c r="E88" s="98"/>
      <c r="F88" s="65"/>
      <c r="G88" s="104"/>
      <c r="H88" s="158"/>
      <c r="I88" s="167"/>
      <c r="J88" s="166"/>
      <c r="K88" s="165"/>
      <c r="L88" s="167"/>
      <c r="M88" s="167"/>
      <c r="N88" s="167"/>
      <c r="O88" s="167"/>
      <c r="P88" s="167"/>
      <c r="Q88" s="167"/>
      <c r="R88" s="167"/>
      <c r="S88" s="167"/>
    </row>
    <row r="89" spans="1:19" ht="27.95" customHeight="1" x14ac:dyDescent="0.25">
      <c r="A89" s="16">
        <v>71</v>
      </c>
      <c r="B89" s="95"/>
      <c r="C89" s="98" t="s">
        <v>16</v>
      </c>
      <c r="D89" s="98" t="s">
        <v>17</v>
      </c>
      <c r="E89" s="98"/>
      <c r="F89" s="65"/>
      <c r="G89" s="104"/>
      <c r="H89" s="158"/>
      <c r="I89" s="167"/>
      <c r="J89" s="166"/>
      <c r="K89" s="165"/>
      <c r="L89" s="167"/>
      <c r="M89" s="167"/>
      <c r="N89" s="167"/>
      <c r="O89" s="167"/>
      <c r="P89" s="167"/>
      <c r="Q89" s="167"/>
      <c r="R89" s="167"/>
      <c r="S89" s="167"/>
    </row>
    <row r="90" spans="1:19" ht="27.95" customHeight="1" x14ac:dyDescent="0.25">
      <c r="A90" s="16">
        <v>72</v>
      </c>
      <c r="B90" s="95"/>
      <c r="C90" s="98" t="s">
        <v>16</v>
      </c>
      <c r="D90" s="98" t="s">
        <v>17</v>
      </c>
      <c r="E90" s="98"/>
      <c r="F90" s="65"/>
      <c r="G90" s="104"/>
      <c r="H90" s="158"/>
      <c r="I90" s="167"/>
      <c r="J90" s="166"/>
      <c r="K90" s="165"/>
      <c r="L90" s="167"/>
      <c r="M90" s="167"/>
      <c r="N90" s="167"/>
      <c r="O90" s="167"/>
      <c r="P90" s="167"/>
      <c r="Q90" s="167"/>
      <c r="R90" s="167"/>
      <c r="S90" s="167"/>
    </row>
    <row r="91" spans="1:19" ht="27.95" customHeight="1" x14ac:dyDescent="0.25">
      <c r="A91" s="16">
        <v>73</v>
      </c>
      <c r="B91" s="95"/>
      <c r="C91" s="98" t="s">
        <v>16</v>
      </c>
      <c r="D91" s="98" t="s">
        <v>17</v>
      </c>
      <c r="E91" s="98"/>
      <c r="F91" s="65"/>
      <c r="G91" s="104"/>
      <c r="H91" s="158"/>
      <c r="I91" s="167"/>
      <c r="J91" s="166"/>
      <c r="K91" s="165"/>
      <c r="L91" s="167"/>
      <c r="M91" s="167"/>
      <c r="N91" s="167"/>
      <c r="O91" s="167"/>
      <c r="P91" s="167"/>
      <c r="Q91" s="167"/>
      <c r="R91" s="167"/>
      <c r="S91" s="167"/>
    </row>
    <row r="92" spans="1:19" ht="27.95" customHeight="1" x14ac:dyDescent="0.25">
      <c r="A92" s="16">
        <v>74</v>
      </c>
      <c r="B92" s="95"/>
      <c r="C92" s="98" t="s">
        <v>16</v>
      </c>
      <c r="D92" s="98" t="s">
        <v>17</v>
      </c>
      <c r="E92" s="98"/>
      <c r="F92" s="65"/>
      <c r="G92" s="104"/>
      <c r="H92" s="158"/>
      <c r="I92" s="167"/>
      <c r="J92" s="166"/>
      <c r="K92" s="165"/>
      <c r="L92" s="167"/>
      <c r="M92" s="167"/>
      <c r="N92" s="167"/>
      <c r="O92" s="167"/>
      <c r="P92" s="167"/>
      <c r="Q92" s="167"/>
      <c r="R92" s="167"/>
      <c r="S92" s="167"/>
    </row>
    <row r="93" spans="1:19" ht="27.95" customHeight="1" thickBot="1" x14ac:dyDescent="0.3">
      <c r="A93" s="58">
        <v>75</v>
      </c>
      <c r="B93" s="97"/>
      <c r="C93" s="100" t="s">
        <v>16</v>
      </c>
      <c r="D93" s="100" t="s">
        <v>17</v>
      </c>
      <c r="E93" s="100"/>
      <c r="F93" s="77"/>
      <c r="G93" s="106"/>
      <c r="H93" s="159"/>
      <c r="I93" s="167"/>
      <c r="J93" s="166"/>
      <c r="K93" s="165"/>
      <c r="L93" s="167"/>
      <c r="M93" s="167"/>
      <c r="N93" s="167"/>
      <c r="O93" s="167"/>
      <c r="P93" s="167"/>
      <c r="Q93" s="167"/>
      <c r="R93" s="167"/>
      <c r="S93" s="167"/>
    </row>
    <row r="94" spans="1:19" ht="27.95" customHeight="1" x14ac:dyDescent="0.25">
      <c r="A94" s="20">
        <v>76</v>
      </c>
      <c r="B94" s="96"/>
      <c r="C94" s="99" t="s">
        <v>16</v>
      </c>
      <c r="D94" s="99" t="s">
        <v>17</v>
      </c>
      <c r="E94" s="99"/>
      <c r="F94" s="102"/>
      <c r="G94" s="105"/>
      <c r="H94" s="160"/>
      <c r="I94" s="167"/>
      <c r="J94" s="166"/>
      <c r="K94" s="165"/>
      <c r="L94" s="167"/>
      <c r="M94" s="167"/>
      <c r="N94" s="167"/>
      <c r="O94" s="167"/>
      <c r="P94" s="167"/>
      <c r="Q94" s="167"/>
      <c r="R94" s="167"/>
      <c r="S94" s="167"/>
    </row>
    <row r="95" spans="1:19" ht="27.95" customHeight="1" x14ac:dyDescent="0.25">
      <c r="A95" s="16">
        <v>77</v>
      </c>
      <c r="B95" s="95"/>
      <c r="C95" s="98" t="s">
        <v>16</v>
      </c>
      <c r="D95" s="98" t="s">
        <v>17</v>
      </c>
      <c r="E95" s="98"/>
      <c r="F95" s="65"/>
      <c r="G95" s="104"/>
      <c r="H95" s="158"/>
      <c r="I95" s="167"/>
      <c r="J95" s="166"/>
      <c r="K95" s="165"/>
      <c r="L95" s="167"/>
      <c r="M95" s="167"/>
      <c r="N95" s="167"/>
      <c r="O95" s="167"/>
      <c r="P95" s="167"/>
      <c r="Q95" s="167"/>
      <c r="R95" s="167"/>
      <c r="S95" s="167"/>
    </row>
    <row r="96" spans="1:19" ht="27.95" customHeight="1" x14ac:dyDescent="0.25">
      <c r="A96" s="16">
        <v>78</v>
      </c>
      <c r="B96" s="95"/>
      <c r="C96" s="98" t="s">
        <v>16</v>
      </c>
      <c r="D96" s="98" t="s">
        <v>17</v>
      </c>
      <c r="E96" s="98"/>
      <c r="F96" s="65"/>
      <c r="G96" s="104"/>
      <c r="H96" s="158"/>
      <c r="I96" s="167"/>
      <c r="J96" s="166"/>
      <c r="K96" s="165"/>
      <c r="L96" s="167"/>
      <c r="M96" s="167"/>
      <c r="N96" s="167"/>
      <c r="O96" s="167"/>
      <c r="P96" s="167"/>
      <c r="Q96" s="167"/>
      <c r="R96" s="167"/>
      <c r="S96" s="167"/>
    </row>
    <row r="97" spans="1:19" ht="27.95" customHeight="1" x14ac:dyDescent="0.25">
      <c r="A97" s="16">
        <v>79</v>
      </c>
      <c r="B97" s="95"/>
      <c r="C97" s="98" t="s">
        <v>16</v>
      </c>
      <c r="D97" s="98" t="s">
        <v>17</v>
      </c>
      <c r="E97" s="98"/>
      <c r="F97" s="65"/>
      <c r="G97" s="103"/>
      <c r="H97" s="158"/>
      <c r="I97" s="167"/>
      <c r="J97" s="166"/>
      <c r="K97" s="165"/>
      <c r="L97" s="167"/>
      <c r="M97" s="167"/>
      <c r="N97" s="167"/>
      <c r="O97" s="167"/>
      <c r="P97" s="167"/>
      <c r="Q97" s="167"/>
      <c r="R97" s="167"/>
      <c r="S97" s="167"/>
    </row>
    <row r="98" spans="1:19" ht="27.95" customHeight="1" x14ac:dyDescent="0.25">
      <c r="A98" s="16">
        <v>80</v>
      </c>
      <c r="B98" s="95"/>
      <c r="C98" s="98" t="s">
        <v>16</v>
      </c>
      <c r="D98" s="98" t="s">
        <v>17</v>
      </c>
      <c r="E98" s="98"/>
      <c r="F98" s="65"/>
      <c r="G98" s="104"/>
      <c r="H98" s="158"/>
      <c r="I98" s="167"/>
      <c r="J98" s="166"/>
      <c r="K98" s="165"/>
      <c r="L98" s="167"/>
      <c r="M98" s="167"/>
      <c r="N98" s="167"/>
      <c r="O98" s="167"/>
      <c r="P98" s="167"/>
      <c r="Q98" s="167"/>
      <c r="R98" s="167"/>
      <c r="S98" s="167"/>
    </row>
    <row r="99" spans="1:19" ht="27.95" customHeight="1" x14ac:dyDescent="0.25">
      <c r="A99" s="16">
        <v>81</v>
      </c>
      <c r="B99" s="95"/>
      <c r="C99" s="98" t="s">
        <v>16</v>
      </c>
      <c r="D99" s="98" t="s">
        <v>17</v>
      </c>
      <c r="E99" s="98"/>
      <c r="F99" s="65"/>
      <c r="G99" s="104"/>
      <c r="H99" s="158"/>
      <c r="I99" s="167"/>
      <c r="J99" s="166"/>
      <c r="K99" s="165"/>
      <c r="L99" s="167"/>
      <c r="M99" s="167"/>
      <c r="N99" s="167"/>
      <c r="O99" s="167"/>
      <c r="P99" s="167"/>
      <c r="Q99" s="167"/>
      <c r="R99" s="167"/>
      <c r="S99" s="167"/>
    </row>
    <row r="100" spans="1:19" ht="27.95" customHeight="1" x14ac:dyDescent="0.25">
      <c r="A100" s="16">
        <v>82</v>
      </c>
      <c r="B100" s="95"/>
      <c r="C100" s="98" t="s">
        <v>16</v>
      </c>
      <c r="D100" s="98" t="s">
        <v>17</v>
      </c>
      <c r="E100" s="98"/>
      <c r="F100" s="65"/>
      <c r="G100" s="104"/>
      <c r="H100" s="158"/>
      <c r="I100" s="167"/>
      <c r="J100" s="166"/>
      <c r="K100" s="165"/>
      <c r="L100" s="167"/>
      <c r="M100" s="167"/>
      <c r="N100" s="167"/>
      <c r="O100" s="167"/>
      <c r="P100" s="167"/>
      <c r="Q100" s="167"/>
      <c r="R100" s="167"/>
      <c r="S100" s="167"/>
    </row>
    <row r="101" spans="1:19" ht="27.95" customHeight="1" x14ac:dyDescent="0.25">
      <c r="A101" s="16">
        <v>83</v>
      </c>
      <c r="B101" s="95"/>
      <c r="C101" s="98" t="s">
        <v>16</v>
      </c>
      <c r="D101" s="98" t="s">
        <v>17</v>
      </c>
      <c r="E101" s="98"/>
      <c r="F101" s="65"/>
      <c r="G101" s="104"/>
      <c r="H101" s="158"/>
      <c r="I101" s="167"/>
      <c r="J101" s="166"/>
      <c r="K101" s="165"/>
      <c r="L101" s="167"/>
      <c r="M101" s="167"/>
      <c r="N101" s="167"/>
      <c r="O101" s="167"/>
      <c r="P101" s="167"/>
      <c r="Q101" s="167"/>
      <c r="R101" s="167"/>
      <c r="S101" s="167"/>
    </row>
    <row r="102" spans="1:19" ht="27.95" customHeight="1" x14ac:dyDescent="0.25">
      <c r="A102" s="16">
        <v>84</v>
      </c>
      <c r="B102" s="95"/>
      <c r="C102" s="98" t="s">
        <v>16</v>
      </c>
      <c r="D102" s="98" t="s">
        <v>17</v>
      </c>
      <c r="E102" s="98"/>
      <c r="F102" s="65"/>
      <c r="G102" s="104"/>
      <c r="H102" s="158"/>
      <c r="I102" s="167"/>
      <c r="J102" s="166"/>
      <c r="K102" s="165"/>
      <c r="L102" s="167"/>
      <c r="M102" s="167"/>
      <c r="N102" s="167"/>
      <c r="O102" s="167"/>
      <c r="P102" s="167"/>
      <c r="Q102" s="167"/>
      <c r="R102" s="167"/>
      <c r="S102" s="167"/>
    </row>
    <row r="103" spans="1:19" ht="27.95" customHeight="1" x14ac:dyDescent="0.25">
      <c r="A103" s="16">
        <v>85</v>
      </c>
      <c r="B103" s="95"/>
      <c r="C103" s="98" t="s">
        <v>16</v>
      </c>
      <c r="D103" s="98" t="s">
        <v>17</v>
      </c>
      <c r="E103" s="98"/>
      <c r="F103" s="65"/>
      <c r="G103" s="104"/>
      <c r="H103" s="158"/>
      <c r="I103" s="167"/>
      <c r="J103" s="166"/>
      <c r="K103" s="165"/>
      <c r="L103" s="167"/>
      <c r="M103" s="167"/>
      <c r="N103" s="167"/>
      <c r="O103" s="167"/>
      <c r="P103" s="167"/>
      <c r="Q103" s="167"/>
      <c r="R103" s="167"/>
      <c r="S103" s="167"/>
    </row>
    <row r="104" spans="1:19" ht="27.95" customHeight="1" x14ac:dyDescent="0.25">
      <c r="A104" s="16">
        <v>86</v>
      </c>
      <c r="B104" s="95"/>
      <c r="C104" s="98" t="s">
        <v>16</v>
      </c>
      <c r="D104" s="98" t="s">
        <v>17</v>
      </c>
      <c r="E104" s="98"/>
      <c r="F104" s="65"/>
      <c r="G104" s="104"/>
      <c r="H104" s="158"/>
      <c r="I104" s="167"/>
      <c r="J104" s="166"/>
      <c r="K104" s="165"/>
      <c r="L104" s="167"/>
      <c r="M104" s="167"/>
      <c r="N104" s="167"/>
      <c r="O104" s="167"/>
      <c r="P104" s="167"/>
      <c r="Q104" s="167"/>
      <c r="R104" s="167"/>
      <c r="S104" s="167"/>
    </row>
    <row r="105" spans="1:19" ht="27.95" customHeight="1" x14ac:dyDescent="0.25">
      <c r="A105" s="16">
        <v>87</v>
      </c>
      <c r="B105" s="95"/>
      <c r="C105" s="98" t="s">
        <v>16</v>
      </c>
      <c r="D105" s="98" t="s">
        <v>17</v>
      </c>
      <c r="E105" s="98"/>
      <c r="F105" s="65"/>
      <c r="G105" s="104"/>
      <c r="H105" s="158"/>
      <c r="I105" s="167"/>
      <c r="J105" s="166"/>
      <c r="K105" s="165"/>
      <c r="L105" s="167"/>
      <c r="M105" s="167"/>
      <c r="N105" s="167"/>
      <c r="O105" s="167"/>
      <c r="P105" s="167"/>
      <c r="Q105" s="167"/>
      <c r="R105" s="167"/>
      <c r="S105" s="167"/>
    </row>
    <row r="106" spans="1:19" ht="27.95" customHeight="1" x14ac:dyDescent="0.25">
      <c r="A106" s="16">
        <v>88</v>
      </c>
      <c r="B106" s="95"/>
      <c r="C106" s="98" t="s">
        <v>16</v>
      </c>
      <c r="D106" s="98" t="s">
        <v>17</v>
      </c>
      <c r="E106" s="98"/>
      <c r="F106" s="65"/>
      <c r="G106" s="104"/>
      <c r="H106" s="158"/>
      <c r="I106" s="167"/>
      <c r="J106" s="166"/>
      <c r="K106" s="165"/>
      <c r="L106" s="167"/>
      <c r="M106" s="167"/>
      <c r="N106" s="167"/>
      <c r="O106" s="167"/>
      <c r="P106" s="167"/>
      <c r="Q106" s="167"/>
      <c r="R106" s="167"/>
      <c r="S106" s="167"/>
    </row>
    <row r="107" spans="1:19" ht="27.95" customHeight="1" x14ac:dyDescent="0.25">
      <c r="A107" s="16">
        <v>89</v>
      </c>
      <c r="B107" s="95"/>
      <c r="C107" s="98" t="s">
        <v>16</v>
      </c>
      <c r="D107" s="98" t="s">
        <v>17</v>
      </c>
      <c r="E107" s="98"/>
      <c r="F107" s="65"/>
      <c r="G107" s="104"/>
      <c r="H107" s="158"/>
      <c r="I107" s="167"/>
      <c r="J107" s="166"/>
      <c r="K107" s="165"/>
      <c r="L107" s="167"/>
      <c r="M107" s="167"/>
      <c r="N107" s="167"/>
      <c r="O107" s="167"/>
      <c r="P107" s="167"/>
      <c r="Q107" s="167"/>
      <c r="R107" s="167"/>
      <c r="S107" s="167"/>
    </row>
    <row r="108" spans="1:19" ht="27.95" customHeight="1" thickBot="1" x14ac:dyDescent="0.3">
      <c r="A108" s="58">
        <v>90</v>
      </c>
      <c r="B108" s="97"/>
      <c r="C108" s="100" t="s">
        <v>16</v>
      </c>
      <c r="D108" s="100" t="s">
        <v>17</v>
      </c>
      <c r="E108" s="100"/>
      <c r="F108" s="77"/>
      <c r="G108" s="106"/>
      <c r="H108" s="159"/>
      <c r="I108" s="167"/>
      <c r="J108" s="166"/>
      <c r="K108" s="165"/>
      <c r="L108" s="167"/>
      <c r="M108" s="167"/>
      <c r="N108" s="167"/>
      <c r="O108" s="167"/>
      <c r="P108" s="167"/>
      <c r="Q108" s="167"/>
      <c r="R108" s="167"/>
      <c r="S108" s="167"/>
    </row>
    <row r="109" spans="1:19" ht="27.95" customHeight="1" x14ac:dyDescent="0.25">
      <c r="A109" s="20">
        <v>91</v>
      </c>
      <c r="B109" s="96"/>
      <c r="C109" s="99" t="s">
        <v>16</v>
      </c>
      <c r="D109" s="99" t="s">
        <v>17</v>
      </c>
      <c r="E109" s="99"/>
      <c r="F109" s="102"/>
      <c r="G109" s="105"/>
      <c r="H109" s="160"/>
      <c r="I109" s="167"/>
      <c r="J109" s="166"/>
      <c r="K109" s="165"/>
      <c r="L109" s="167"/>
      <c r="M109" s="167"/>
      <c r="N109" s="167"/>
      <c r="O109" s="167"/>
      <c r="P109" s="167"/>
      <c r="Q109" s="167"/>
      <c r="R109" s="167"/>
      <c r="S109" s="167"/>
    </row>
    <row r="110" spans="1:19" ht="27.95" customHeight="1" x14ac:dyDescent="0.25">
      <c r="A110" s="16">
        <v>92</v>
      </c>
      <c r="B110" s="95"/>
      <c r="C110" s="98" t="s">
        <v>16</v>
      </c>
      <c r="D110" s="98" t="s">
        <v>17</v>
      </c>
      <c r="E110" s="98"/>
      <c r="F110" s="65"/>
      <c r="G110" s="104"/>
      <c r="H110" s="158"/>
      <c r="I110" s="167"/>
      <c r="J110" s="166"/>
      <c r="K110" s="165"/>
      <c r="L110" s="167"/>
      <c r="M110" s="167"/>
      <c r="N110" s="167"/>
      <c r="O110" s="167"/>
      <c r="P110" s="167"/>
      <c r="Q110" s="167"/>
      <c r="R110" s="167"/>
      <c r="S110" s="167"/>
    </row>
    <row r="111" spans="1:19" ht="27.95" customHeight="1" x14ac:dyDescent="0.25">
      <c r="A111" s="16">
        <v>93</v>
      </c>
      <c r="B111" s="95"/>
      <c r="C111" s="98" t="s">
        <v>16</v>
      </c>
      <c r="D111" s="98" t="s">
        <v>17</v>
      </c>
      <c r="E111" s="98"/>
      <c r="F111" s="65"/>
      <c r="G111" s="104"/>
      <c r="H111" s="158"/>
      <c r="I111" s="167"/>
      <c r="J111" s="166"/>
      <c r="K111" s="165"/>
      <c r="L111" s="167"/>
      <c r="M111" s="167"/>
      <c r="N111" s="167"/>
      <c r="O111" s="167"/>
      <c r="P111" s="167"/>
      <c r="Q111" s="167"/>
      <c r="R111" s="167"/>
      <c r="S111" s="167"/>
    </row>
    <row r="112" spans="1:19" ht="27.95" customHeight="1" x14ac:dyDescent="0.25">
      <c r="A112" s="16">
        <v>94</v>
      </c>
      <c r="B112" s="95"/>
      <c r="C112" s="98" t="s">
        <v>16</v>
      </c>
      <c r="D112" s="98" t="s">
        <v>17</v>
      </c>
      <c r="E112" s="98"/>
      <c r="F112" s="65"/>
      <c r="G112" s="104"/>
      <c r="H112" s="158"/>
      <c r="I112" s="167"/>
      <c r="J112" s="166"/>
      <c r="K112" s="165"/>
      <c r="L112" s="167"/>
      <c r="M112" s="167"/>
      <c r="N112" s="167"/>
      <c r="O112" s="167"/>
      <c r="P112" s="167"/>
      <c r="Q112" s="167"/>
      <c r="R112" s="167"/>
      <c r="S112" s="167"/>
    </row>
    <row r="113" spans="1:19" ht="27.95" customHeight="1" x14ac:dyDescent="0.25">
      <c r="A113" s="16">
        <v>95</v>
      </c>
      <c r="B113" s="95"/>
      <c r="C113" s="98" t="s">
        <v>16</v>
      </c>
      <c r="D113" s="98" t="s">
        <v>17</v>
      </c>
      <c r="E113" s="98"/>
      <c r="F113" s="65"/>
      <c r="G113" s="104"/>
      <c r="H113" s="158"/>
      <c r="I113" s="167"/>
      <c r="J113" s="166"/>
      <c r="K113" s="165"/>
      <c r="L113" s="167"/>
      <c r="M113" s="167"/>
      <c r="N113" s="167"/>
      <c r="O113" s="167"/>
      <c r="P113" s="167"/>
      <c r="Q113" s="167"/>
      <c r="R113" s="167"/>
      <c r="S113" s="167"/>
    </row>
    <row r="114" spans="1:19" ht="27.95" customHeight="1" x14ac:dyDescent="0.25">
      <c r="A114" s="16">
        <v>96</v>
      </c>
      <c r="B114" s="95"/>
      <c r="C114" s="98" t="s">
        <v>16</v>
      </c>
      <c r="D114" s="98" t="s">
        <v>17</v>
      </c>
      <c r="E114" s="98"/>
      <c r="F114" s="65"/>
      <c r="G114" s="104"/>
      <c r="H114" s="158"/>
      <c r="I114" s="167"/>
      <c r="J114" s="166"/>
      <c r="K114" s="165"/>
      <c r="L114" s="167"/>
      <c r="M114" s="167"/>
      <c r="N114" s="167"/>
      <c r="O114" s="167"/>
      <c r="P114" s="167"/>
      <c r="Q114" s="167"/>
      <c r="R114" s="167"/>
      <c r="S114" s="167"/>
    </row>
    <row r="115" spans="1:19" ht="27.95" customHeight="1" x14ac:dyDescent="0.25">
      <c r="A115" s="16">
        <v>97</v>
      </c>
      <c r="B115" s="95"/>
      <c r="C115" s="98" t="s">
        <v>16</v>
      </c>
      <c r="D115" s="98" t="s">
        <v>17</v>
      </c>
      <c r="E115" s="98"/>
      <c r="F115" s="65"/>
      <c r="G115" s="104"/>
      <c r="H115" s="158"/>
      <c r="I115" s="167"/>
      <c r="J115" s="166"/>
      <c r="K115" s="165"/>
      <c r="L115" s="167"/>
      <c r="M115" s="167"/>
      <c r="N115" s="167"/>
      <c r="O115" s="167"/>
      <c r="P115" s="167"/>
      <c r="Q115" s="167"/>
      <c r="R115" s="167"/>
      <c r="S115" s="167"/>
    </row>
    <row r="116" spans="1:19" ht="27.95" customHeight="1" x14ac:dyDescent="0.25">
      <c r="A116" s="16">
        <v>98</v>
      </c>
      <c r="B116" s="95"/>
      <c r="C116" s="98" t="s">
        <v>16</v>
      </c>
      <c r="D116" s="98" t="s">
        <v>17</v>
      </c>
      <c r="E116" s="98"/>
      <c r="F116" s="65"/>
      <c r="G116" s="104"/>
      <c r="H116" s="158"/>
      <c r="I116" s="167"/>
      <c r="J116" s="166"/>
      <c r="K116" s="165"/>
      <c r="L116" s="167"/>
      <c r="M116" s="167"/>
      <c r="N116" s="167"/>
      <c r="O116" s="167"/>
      <c r="P116" s="167"/>
      <c r="Q116" s="167"/>
      <c r="R116" s="167"/>
      <c r="S116" s="167"/>
    </row>
    <row r="117" spans="1:19" ht="27.95" customHeight="1" x14ac:dyDescent="0.25">
      <c r="A117" s="16">
        <v>99</v>
      </c>
      <c r="B117" s="95"/>
      <c r="C117" s="98" t="s">
        <v>16</v>
      </c>
      <c r="D117" s="98" t="s">
        <v>17</v>
      </c>
      <c r="E117" s="98"/>
      <c r="F117" s="65"/>
      <c r="G117" s="104"/>
      <c r="H117" s="158"/>
      <c r="I117" s="167"/>
      <c r="J117" s="166"/>
      <c r="K117" s="165"/>
      <c r="L117" s="167"/>
      <c r="M117" s="167"/>
      <c r="N117" s="167"/>
      <c r="O117" s="167"/>
      <c r="P117" s="167"/>
      <c r="Q117" s="167"/>
      <c r="R117" s="167"/>
      <c r="S117" s="167"/>
    </row>
    <row r="118" spans="1:19" ht="27.95" customHeight="1" x14ac:dyDescent="0.25">
      <c r="A118" s="16">
        <v>100</v>
      </c>
      <c r="B118" s="95"/>
      <c r="C118" s="98" t="s">
        <v>16</v>
      </c>
      <c r="D118" s="98" t="s">
        <v>17</v>
      </c>
      <c r="E118" s="98"/>
      <c r="F118" s="65"/>
      <c r="G118" s="104"/>
      <c r="H118" s="158"/>
      <c r="I118" s="167"/>
      <c r="J118" s="166"/>
      <c r="K118" s="165"/>
      <c r="L118" s="167"/>
      <c r="M118" s="167"/>
      <c r="N118" s="167"/>
      <c r="O118" s="167"/>
      <c r="P118" s="167"/>
      <c r="Q118" s="167"/>
      <c r="R118" s="167"/>
      <c r="S118" s="167"/>
    </row>
    <row r="119" spans="1:19" ht="27.95" customHeight="1" x14ac:dyDescent="0.25">
      <c r="A119" s="16">
        <v>101</v>
      </c>
      <c r="B119" s="95"/>
      <c r="C119" s="98" t="s">
        <v>16</v>
      </c>
      <c r="D119" s="98" t="s">
        <v>17</v>
      </c>
      <c r="E119" s="98"/>
      <c r="F119" s="65"/>
      <c r="G119" s="104"/>
      <c r="H119" s="158"/>
      <c r="I119" s="167"/>
      <c r="J119" s="166"/>
      <c r="K119" s="165"/>
      <c r="L119" s="167"/>
      <c r="M119" s="167"/>
      <c r="N119" s="167"/>
      <c r="O119" s="167"/>
      <c r="P119" s="167"/>
      <c r="Q119" s="167"/>
      <c r="R119" s="167"/>
      <c r="S119" s="167"/>
    </row>
    <row r="120" spans="1:19" ht="27.95" customHeight="1" x14ac:dyDescent="0.25">
      <c r="A120" s="16">
        <v>102</v>
      </c>
      <c r="B120" s="95"/>
      <c r="C120" s="98" t="s">
        <v>16</v>
      </c>
      <c r="D120" s="98" t="s">
        <v>17</v>
      </c>
      <c r="E120" s="98"/>
      <c r="F120" s="65"/>
      <c r="G120" s="104"/>
      <c r="H120" s="158"/>
      <c r="I120" s="167"/>
      <c r="J120" s="166"/>
      <c r="K120" s="165"/>
      <c r="L120" s="167"/>
      <c r="M120" s="167"/>
      <c r="N120" s="167"/>
      <c r="O120" s="167"/>
      <c r="P120" s="167"/>
      <c r="Q120" s="167"/>
      <c r="R120" s="167"/>
      <c r="S120" s="167"/>
    </row>
    <row r="121" spans="1:19" ht="27.95" customHeight="1" x14ac:dyDescent="0.25">
      <c r="A121" s="16">
        <v>103</v>
      </c>
      <c r="B121" s="95"/>
      <c r="C121" s="98" t="s">
        <v>16</v>
      </c>
      <c r="D121" s="98" t="s">
        <v>17</v>
      </c>
      <c r="E121" s="98"/>
      <c r="F121" s="65"/>
      <c r="G121" s="104"/>
      <c r="H121" s="158"/>
      <c r="I121" s="167"/>
      <c r="J121" s="166"/>
      <c r="K121" s="165"/>
      <c r="L121" s="167"/>
      <c r="M121" s="167"/>
      <c r="N121" s="167"/>
      <c r="O121" s="167"/>
      <c r="P121" s="167"/>
      <c r="Q121" s="167"/>
      <c r="R121" s="167"/>
      <c r="S121" s="167"/>
    </row>
    <row r="122" spans="1:19" ht="27.95" customHeight="1" x14ac:dyDescent="0.25">
      <c r="A122" s="16">
        <v>104</v>
      </c>
      <c r="B122" s="95"/>
      <c r="C122" s="98" t="s">
        <v>16</v>
      </c>
      <c r="D122" s="98" t="s">
        <v>17</v>
      </c>
      <c r="E122" s="98"/>
      <c r="F122" s="65"/>
      <c r="G122" s="104"/>
      <c r="H122" s="158"/>
      <c r="I122" s="167"/>
      <c r="J122" s="166"/>
      <c r="K122" s="165"/>
      <c r="L122" s="167"/>
      <c r="M122" s="167"/>
      <c r="N122" s="167"/>
      <c r="O122" s="167"/>
      <c r="P122" s="167"/>
      <c r="Q122" s="167"/>
      <c r="R122" s="167"/>
      <c r="S122" s="167"/>
    </row>
    <row r="123" spans="1:19" ht="27.95" customHeight="1" thickBot="1" x14ac:dyDescent="0.3">
      <c r="A123" s="58">
        <v>105</v>
      </c>
      <c r="B123" s="97"/>
      <c r="C123" s="100" t="s">
        <v>16</v>
      </c>
      <c r="D123" s="100" t="s">
        <v>17</v>
      </c>
      <c r="E123" s="100"/>
      <c r="F123" s="77"/>
      <c r="G123" s="106"/>
      <c r="H123" s="159"/>
      <c r="I123" s="167"/>
      <c r="J123" s="166"/>
      <c r="K123" s="165"/>
      <c r="L123" s="167"/>
      <c r="M123" s="167"/>
      <c r="N123" s="167"/>
      <c r="O123" s="167"/>
      <c r="P123" s="167"/>
      <c r="Q123" s="167"/>
      <c r="R123" s="167"/>
      <c r="S123" s="167"/>
    </row>
    <row r="124" spans="1:19" ht="27.95" customHeight="1" x14ac:dyDescent="0.25">
      <c r="A124" s="20">
        <v>106</v>
      </c>
      <c r="B124" s="96"/>
      <c r="C124" s="99" t="s">
        <v>16</v>
      </c>
      <c r="D124" s="99" t="s">
        <v>17</v>
      </c>
      <c r="E124" s="99"/>
      <c r="F124" s="102"/>
      <c r="G124" s="105"/>
      <c r="H124" s="160"/>
      <c r="I124" s="167"/>
      <c r="J124" s="166"/>
      <c r="K124" s="165"/>
      <c r="L124" s="167"/>
      <c r="M124" s="167"/>
      <c r="N124" s="167"/>
      <c r="O124" s="167"/>
      <c r="P124" s="167"/>
      <c r="Q124" s="167"/>
      <c r="R124" s="167"/>
      <c r="S124" s="167"/>
    </row>
    <row r="125" spans="1:19" ht="27.95" customHeight="1" x14ac:dyDescent="0.25">
      <c r="A125" s="16">
        <v>107</v>
      </c>
      <c r="B125" s="95"/>
      <c r="C125" s="98" t="s">
        <v>16</v>
      </c>
      <c r="D125" s="98" t="s">
        <v>17</v>
      </c>
      <c r="E125" s="98"/>
      <c r="F125" s="65"/>
      <c r="G125" s="104"/>
      <c r="H125" s="158"/>
      <c r="I125" s="167"/>
      <c r="J125" s="166"/>
      <c r="K125" s="165"/>
      <c r="L125" s="167"/>
      <c r="M125" s="167"/>
      <c r="N125" s="167"/>
      <c r="O125" s="167"/>
      <c r="P125" s="167"/>
      <c r="Q125" s="167"/>
      <c r="R125" s="167"/>
      <c r="S125" s="167"/>
    </row>
    <row r="126" spans="1:19" ht="27.95" customHeight="1" x14ac:dyDescent="0.25">
      <c r="A126" s="16">
        <v>108</v>
      </c>
      <c r="B126" s="95"/>
      <c r="C126" s="98" t="s">
        <v>16</v>
      </c>
      <c r="D126" s="98" t="s">
        <v>17</v>
      </c>
      <c r="E126" s="98"/>
      <c r="F126" s="65"/>
      <c r="G126" s="104"/>
      <c r="H126" s="158"/>
      <c r="I126" s="167"/>
      <c r="J126" s="166"/>
      <c r="K126" s="165"/>
      <c r="L126" s="167"/>
      <c r="M126" s="167"/>
      <c r="N126" s="167"/>
      <c r="O126" s="167"/>
      <c r="P126" s="167"/>
      <c r="Q126" s="167"/>
      <c r="R126" s="167"/>
      <c r="S126" s="167"/>
    </row>
    <row r="127" spans="1:19" ht="27.95" customHeight="1" x14ac:dyDescent="0.25">
      <c r="A127" s="16">
        <v>109</v>
      </c>
      <c r="B127" s="95"/>
      <c r="C127" s="98" t="s">
        <v>16</v>
      </c>
      <c r="D127" s="98" t="s">
        <v>17</v>
      </c>
      <c r="E127" s="98"/>
      <c r="F127" s="65"/>
      <c r="G127" s="104"/>
      <c r="H127" s="158"/>
      <c r="I127" s="167"/>
      <c r="J127" s="166"/>
      <c r="K127" s="165"/>
      <c r="L127" s="167"/>
      <c r="M127" s="167"/>
      <c r="N127" s="167"/>
      <c r="O127" s="167"/>
      <c r="P127" s="167"/>
      <c r="Q127" s="167"/>
      <c r="R127" s="167"/>
      <c r="S127" s="167"/>
    </row>
    <row r="128" spans="1:19" ht="27.95" customHeight="1" x14ac:dyDescent="0.25">
      <c r="A128" s="16">
        <v>110</v>
      </c>
      <c r="B128" s="95"/>
      <c r="C128" s="98" t="s">
        <v>16</v>
      </c>
      <c r="D128" s="98" t="s">
        <v>17</v>
      </c>
      <c r="E128" s="98"/>
      <c r="F128" s="65"/>
      <c r="G128" s="104"/>
      <c r="H128" s="158"/>
      <c r="I128" s="167"/>
      <c r="J128" s="166"/>
      <c r="K128" s="165"/>
      <c r="L128" s="167"/>
      <c r="M128" s="167"/>
      <c r="N128" s="167"/>
      <c r="O128" s="167"/>
      <c r="P128" s="167"/>
      <c r="Q128" s="167"/>
      <c r="R128" s="167"/>
      <c r="S128" s="167"/>
    </row>
    <row r="129" spans="1:19" ht="27.95" customHeight="1" x14ac:dyDescent="0.25">
      <c r="A129" s="16">
        <v>111</v>
      </c>
      <c r="B129" s="95"/>
      <c r="C129" s="98" t="s">
        <v>16</v>
      </c>
      <c r="D129" s="98" t="s">
        <v>17</v>
      </c>
      <c r="E129" s="98"/>
      <c r="F129" s="65"/>
      <c r="G129" s="104"/>
      <c r="H129" s="158"/>
      <c r="I129" s="167"/>
      <c r="J129" s="166"/>
      <c r="K129" s="165"/>
      <c r="L129" s="167"/>
      <c r="M129" s="167"/>
      <c r="N129" s="167"/>
      <c r="O129" s="167"/>
      <c r="P129" s="167"/>
      <c r="Q129" s="167"/>
      <c r="R129" s="167"/>
      <c r="S129" s="167"/>
    </row>
    <row r="130" spans="1:19" ht="27.95" customHeight="1" x14ac:dyDescent="0.25">
      <c r="A130" s="16">
        <v>112</v>
      </c>
      <c r="B130" s="95"/>
      <c r="C130" s="98" t="s">
        <v>16</v>
      </c>
      <c r="D130" s="98" t="s">
        <v>17</v>
      </c>
      <c r="E130" s="98"/>
      <c r="F130" s="65"/>
      <c r="G130" s="104"/>
      <c r="H130" s="158"/>
      <c r="I130" s="167"/>
      <c r="J130" s="166"/>
      <c r="K130" s="165"/>
      <c r="L130" s="167"/>
      <c r="M130" s="167"/>
      <c r="N130" s="167"/>
      <c r="O130" s="167"/>
      <c r="P130" s="167"/>
      <c r="Q130" s="167"/>
      <c r="R130" s="167"/>
      <c r="S130" s="167"/>
    </row>
    <row r="131" spans="1:19" ht="27.95" customHeight="1" x14ac:dyDescent="0.25">
      <c r="A131" s="16">
        <v>113</v>
      </c>
      <c r="B131" s="95"/>
      <c r="C131" s="98" t="s">
        <v>16</v>
      </c>
      <c r="D131" s="98" t="s">
        <v>17</v>
      </c>
      <c r="E131" s="98"/>
      <c r="F131" s="65"/>
      <c r="G131" s="104"/>
      <c r="H131" s="158"/>
      <c r="I131" s="167"/>
      <c r="J131" s="166"/>
      <c r="K131" s="165"/>
      <c r="L131" s="167"/>
      <c r="M131" s="167"/>
      <c r="N131" s="167"/>
      <c r="O131" s="167"/>
      <c r="P131" s="167"/>
      <c r="Q131" s="167"/>
      <c r="R131" s="167"/>
      <c r="S131" s="167"/>
    </row>
    <row r="132" spans="1:19" ht="27.95" customHeight="1" x14ac:dyDescent="0.25">
      <c r="A132" s="16">
        <v>114</v>
      </c>
      <c r="B132" s="95"/>
      <c r="C132" s="98" t="s">
        <v>16</v>
      </c>
      <c r="D132" s="98" t="s">
        <v>17</v>
      </c>
      <c r="E132" s="98"/>
      <c r="F132" s="65"/>
      <c r="G132" s="104"/>
      <c r="H132" s="158"/>
      <c r="I132" s="167"/>
      <c r="J132" s="166"/>
      <c r="K132" s="165"/>
      <c r="L132" s="167"/>
      <c r="M132" s="167"/>
      <c r="N132" s="167"/>
      <c r="O132" s="167"/>
      <c r="P132" s="167"/>
      <c r="Q132" s="167"/>
      <c r="R132" s="167"/>
      <c r="S132" s="167"/>
    </row>
    <row r="133" spans="1:19" ht="27.95" customHeight="1" x14ac:dyDescent="0.25">
      <c r="A133" s="16">
        <v>115</v>
      </c>
      <c r="B133" s="95"/>
      <c r="C133" s="98" t="s">
        <v>16</v>
      </c>
      <c r="D133" s="98" t="s">
        <v>17</v>
      </c>
      <c r="E133" s="98"/>
      <c r="F133" s="65"/>
      <c r="G133" s="104"/>
      <c r="H133" s="158"/>
      <c r="I133" s="167"/>
      <c r="J133" s="166"/>
      <c r="K133" s="165"/>
      <c r="L133" s="167"/>
      <c r="M133" s="167"/>
      <c r="N133" s="167"/>
      <c r="O133" s="167"/>
      <c r="P133" s="167"/>
      <c r="Q133" s="167"/>
      <c r="R133" s="167"/>
      <c r="S133" s="167"/>
    </row>
    <row r="134" spans="1:19" ht="27.95" customHeight="1" x14ac:dyDescent="0.25">
      <c r="A134" s="16">
        <v>116</v>
      </c>
      <c r="B134" s="95"/>
      <c r="C134" s="98" t="s">
        <v>16</v>
      </c>
      <c r="D134" s="98" t="s">
        <v>17</v>
      </c>
      <c r="E134" s="98"/>
      <c r="F134" s="65"/>
      <c r="G134" s="104"/>
      <c r="H134" s="158"/>
      <c r="I134" s="167"/>
      <c r="J134" s="166"/>
      <c r="K134" s="165"/>
      <c r="L134" s="167"/>
      <c r="M134" s="167"/>
      <c r="N134" s="167"/>
      <c r="O134" s="167"/>
      <c r="P134" s="167"/>
      <c r="Q134" s="167"/>
      <c r="R134" s="167"/>
      <c r="S134" s="167"/>
    </row>
    <row r="135" spans="1:19" ht="27.95" customHeight="1" x14ac:dyDescent="0.25">
      <c r="A135" s="16">
        <v>117</v>
      </c>
      <c r="B135" s="95"/>
      <c r="C135" s="98" t="s">
        <v>16</v>
      </c>
      <c r="D135" s="98" t="s">
        <v>17</v>
      </c>
      <c r="E135" s="98"/>
      <c r="F135" s="65"/>
      <c r="G135" s="104"/>
      <c r="H135" s="158"/>
      <c r="I135" s="167"/>
      <c r="J135" s="166"/>
      <c r="K135" s="165"/>
      <c r="L135" s="167"/>
      <c r="M135" s="167"/>
      <c r="N135" s="167"/>
      <c r="O135" s="167"/>
      <c r="P135" s="167"/>
      <c r="Q135" s="167"/>
      <c r="R135" s="167"/>
      <c r="S135" s="167"/>
    </row>
    <row r="136" spans="1:19" ht="27.95" customHeight="1" x14ac:dyDescent="0.25">
      <c r="A136" s="16">
        <v>118</v>
      </c>
      <c r="B136" s="95"/>
      <c r="C136" s="98" t="s">
        <v>16</v>
      </c>
      <c r="D136" s="98" t="s">
        <v>17</v>
      </c>
      <c r="E136" s="98"/>
      <c r="F136" s="65"/>
      <c r="G136" s="104"/>
      <c r="H136" s="158"/>
      <c r="I136" s="167"/>
      <c r="J136" s="166"/>
      <c r="K136" s="165"/>
      <c r="L136" s="167"/>
      <c r="M136" s="167"/>
      <c r="N136" s="167"/>
      <c r="O136" s="167"/>
      <c r="P136" s="167"/>
      <c r="Q136" s="167"/>
      <c r="R136" s="167"/>
      <c r="S136" s="167"/>
    </row>
    <row r="137" spans="1:19" ht="27.95" customHeight="1" x14ac:dyDescent="0.25">
      <c r="A137" s="16">
        <v>119</v>
      </c>
      <c r="B137" s="95"/>
      <c r="C137" s="98" t="s">
        <v>16</v>
      </c>
      <c r="D137" s="98" t="s">
        <v>17</v>
      </c>
      <c r="E137" s="98"/>
      <c r="F137" s="65"/>
      <c r="G137" s="104"/>
      <c r="H137" s="158"/>
      <c r="I137" s="167"/>
      <c r="J137" s="166"/>
      <c r="K137" s="165"/>
      <c r="L137" s="167"/>
      <c r="M137" s="167"/>
      <c r="N137" s="167"/>
      <c r="O137" s="167"/>
      <c r="P137" s="167"/>
      <c r="Q137" s="167"/>
      <c r="R137" s="167"/>
      <c r="S137" s="167"/>
    </row>
    <row r="138" spans="1:19" ht="27.95" customHeight="1" thickBot="1" x14ac:dyDescent="0.3">
      <c r="A138" s="58">
        <v>120</v>
      </c>
      <c r="B138" s="97"/>
      <c r="C138" s="100" t="s">
        <v>16</v>
      </c>
      <c r="D138" s="100" t="s">
        <v>17</v>
      </c>
      <c r="E138" s="100"/>
      <c r="F138" s="77"/>
      <c r="G138" s="106"/>
      <c r="H138" s="159"/>
      <c r="I138" s="167"/>
      <c r="J138" s="166"/>
      <c r="K138" s="165"/>
      <c r="L138" s="167"/>
      <c r="M138" s="167"/>
      <c r="N138" s="167"/>
      <c r="O138" s="167"/>
      <c r="P138" s="167"/>
      <c r="Q138" s="167"/>
      <c r="R138" s="167"/>
      <c r="S138" s="167"/>
    </row>
    <row r="139" spans="1:19" ht="27.95" customHeight="1" thickBot="1" x14ac:dyDescent="0.3">
      <c r="A139" s="51" t="s">
        <v>43</v>
      </c>
      <c r="B139" s="57">
        <f>COUNTA('EKA-5 Aufnahmenerfassung 2022'!B19:'EKA-5 Aufnahmenerfassung 2022'!B138)</f>
        <v>0</v>
      </c>
      <c r="C139" s="101"/>
      <c r="D139" s="101"/>
      <c r="E139" s="101"/>
      <c r="F139" s="101"/>
      <c r="G139" s="11"/>
      <c r="H139" s="161"/>
      <c r="I139" s="14"/>
      <c r="J139" s="14"/>
      <c r="K139" s="15"/>
      <c r="L139" s="14"/>
      <c r="M139" s="14"/>
      <c r="N139" s="14"/>
      <c r="O139" s="14"/>
      <c r="P139" s="14"/>
      <c r="Q139" s="14"/>
      <c r="R139" s="14"/>
      <c r="S139" s="14"/>
    </row>
    <row r="140" spans="1:19" ht="27.95" customHeight="1" x14ac:dyDescent="0.25">
      <c r="A140" s="59"/>
      <c r="B140" s="59"/>
      <c r="C140" s="14"/>
      <c r="D140" s="14"/>
      <c r="E140" s="14"/>
      <c r="F140" s="14"/>
      <c r="G140" s="14"/>
      <c r="H140" s="14"/>
      <c r="I140" s="14"/>
      <c r="J140" s="14"/>
      <c r="K140" s="15"/>
      <c r="L140" s="14"/>
      <c r="M140" s="14"/>
      <c r="N140" s="14"/>
      <c r="O140" s="14"/>
      <c r="P140" s="14"/>
      <c r="Q140" s="14"/>
      <c r="R140" s="14"/>
      <c r="S140" s="14"/>
    </row>
    <row r="141" spans="1:19" ht="27.95" customHeight="1" x14ac:dyDescent="0.25">
      <c r="A141" s="19"/>
      <c r="B141" s="236" t="s">
        <v>57</v>
      </c>
      <c r="C141" s="236"/>
      <c r="D141" s="236"/>
      <c r="E141" s="236"/>
      <c r="F141" s="236"/>
      <c r="G141" s="236"/>
      <c r="H141" s="236"/>
      <c r="I141" s="14"/>
      <c r="J141" s="14"/>
      <c r="K141" s="15"/>
      <c r="L141" s="14"/>
      <c r="M141" s="14"/>
      <c r="N141" s="14"/>
      <c r="O141" s="14"/>
      <c r="P141" s="14"/>
      <c r="Q141" s="14"/>
      <c r="R141" s="14"/>
      <c r="S141" s="14"/>
    </row>
    <row r="142" spans="1:19" ht="15" customHeight="1" x14ac:dyDescent="0.25">
      <c r="A142" s="19"/>
      <c r="B142" s="5">
        <f>' EKA-5 Aufnahmenliste'!A3</f>
        <v>1</v>
      </c>
      <c r="C142" s="50" t="str">
        <f>' EKA-5 Aufnahmenliste'!B3</f>
        <v>A</v>
      </c>
      <c r="D142" s="50">
        <f>' EKA-5 Aufnahmenliste'!C3</f>
        <v>0</v>
      </c>
      <c r="E142" s="50">
        <f>' EKA-5 Aufnahmenliste'!D3</f>
        <v>0</v>
      </c>
      <c r="F142" s="4" t="str">
        <f>' EKA-5 Aufnahmenliste'!E3</f>
        <v>Schädel p-a</v>
      </c>
      <c r="G142" s="5">
        <f>' EKA-5 Aufnahmenliste'!F3</f>
        <v>120</v>
      </c>
      <c r="H142" s="5">
        <f>' EKA-5 Aufnahmenliste'!G3</f>
        <v>0</v>
      </c>
      <c r="I142" s="14"/>
      <c r="J142" s="14"/>
      <c r="K142" s="15"/>
      <c r="L142" s="14"/>
      <c r="M142" s="14"/>
      <c r="N142" s="14"/>
      <c r="O142" s="14"/>
      <c r="P142" s="14"/>
      <c r="Q142" s="14"/>
      <c r="R142" s="14"/>
      <c r="S142" s="14"/>
    </row>
    <row r="143" spans="1:19" ht="15" customHeight="1" x14ac:dyDescent="0.25">
      <c r="B143" s="5">
        <f>' EKA-5 Aufnahmenliste'!A4</f>
        <v>2</v>
      </c>
      <c r="C143" s="5" t="str">
        <f>' EKA-5 Aufnahmenliste'!B4</f>
        <v>A</v>
      </c>
      <c r="D143" s="50">
        <f>' EKA-5 Aufnahmenliste'!C4</f>
        <v>0</v>
      </c>
      <c r="E143" s="50">
        <f>' EKA-5 Aufnahmenliste'!D4</f>
        <v>0</v>
      </c>
      <c r="F143" s="4" t="str">
        <f>' EKA-5 Aufnahmenliste'!E4</f>
        <v>Schädel lateral</v>
      </c>
      <c r="G143" s="5">
        <f>' EKA-5 Aufnahmenliste'!F4</f>
        <v>120</v>
      </c>
      <c r="H143" s="5">
        <f>' EKA-5 Aufnahmenliste'!G4</f>
        <v>0</v>
      </c>
    </row>
    <row r="144" spans="1:19" ht="15" customHeight="1" x14ac:dyDescent="0.25">
      <c r="B144" s="5">
        <f>' EKA-5 Aufnahmenliste'!A5</f>
        <v>3</v>
      </c>
      <c r="C144" s="5" t="str">
        <f>' EKA-5 Aufnahmenliste'!B5</f>
        <v>A</v>
      </c>
      <c r="D144" s="50">
        <f>' EKA-5 Aufnahmenliste'!C5</f>
        <v>0</v>
      </c>
      <c r="E144" s="50">
        <f>' EKA-5 Aufnahmenliste'!D5</f>
        <v>0</v>
      </c>
      <c r="F144" s="4" t="str">
        <f>' EKA-5 Aufnahmenliste'!E5</f>
        <v>Schädel halbaxial (NNH)</v>
      </c>
      <c r="G144" s="5">
        <f>' EKA-5 Aufnahmenliste'!F5</f>
        <v>120</v>
      </c>
      <c r="H144" s="5">
        <f>' EKA-5 Aufnahmenliste'!G5</f>
        <v>0</v>
      </c>
    </row>
    <row r="145" spans="2:8" ht="15" customHeight="1" x14ac:dyDescent="0.25">
      <c r="B145" s="5">
        <f>' EKA-5 Aufnahmenliste'!A6</f>
        <v>4</v>
      </c>
      <c r="C145" s="5" t="str">
        <f>' EKA-5 Aufnahmenliste'!B6</f>
        <v>A</v>
      </c>
      <c r="D145" s="50">
        <f>' EKA-5 Aufnahmenliste'!C6</f>
        <v>0</v>
      </c>
      <c r="E145" s="50">
        <f>' EKA-5 Aufnahmenliste'!D6</f>
        <v>0</v>
      </c>
      <c r="F145" s="4" t="str">
        <f>' EKA-5 Aufnahmenliste'!E6</f>
        <v>HWS a-p</v>
      </c>
      <c r="G145" s="5">
        <f>' EKA-5 Aufnahmenliste'!F6</f>
        <v>120</v>
      </c>
      <c r="H145" s="5">
        <f>' EKA-5 Aufnahmenliste'!G6</f>
        <v>150</v>
      </c>
    </row>
    <row r="146" spans="2:8" ht="15" customHeight="1" x14ac:dyDescent="0.25">
      <c r="B146" s="5">
        <f>' EKA-5 Aufnahmenliste'!A7</f>
        <v>5</v>
      </c>
      <c r="C146" s="5" t="str">
        <f>' EKA-5 Aufnahmenliste'!B7</f>
        <v>A</v>
      </c>
      <c r="D146" s="50">
        <f>' EKA-5 Aufnahmenliste'!C7</f>
        <v>0</v>
      </c>
      <c r="E146" s="50">
        <f>' EKA-5 Aufnahmenliste'!D7</f>
        <v>0</v>
      </c>
      <c r="F146" s="4" t="str">
        <f>' EKA-5 Aufnahmenliste'!E7</f>
        <v>HWS lateral</v>
      </c>
      <c r="G146" s="5">
        <f>' EKA-5 Aufnahmenliste'!F7</f>
        <v>120</v>
      </c>
      <c r="H146" s="5">
        <f>' EKA-5 Aufnahmenliste'!G7</f>
        <v>150</v>
      </c>
    </row>
    <row r="147" spans="2:8" ht="15" customHeight="1" x14ac:dyDescent="0.25">
      <c r="B147" s="5">
        <f>' EKA-5 Aufnahmenliste'!A8</f>
        <v>6</v>
      </c>
      <c r="C147" s="5" t="str">
        <f>' EKA-5 Aufnahmenliste'!B8</f>
        <v>A</v>
      </c>
      <c r="D147" s="50">
        <f>' EKA-5 Aufnahmenliste'!C8</f>
        <v>0</v>
      </c>
      <c r="E147" s="50">
        <f>' EKA-5 Aufnahmenliste'!D8</f>
        <v>0</v>
      </c>
      <c r="F147" s="4" t="str">
        <f>' EKA-5 Aufnahmenliste'!E8</f>
        <v>HWS schräg</v>
      </c>
      <c r="G147" s="5">
        <f>' EKA-5 Aufnahmenliste'!F8</f>
        <v>120</v>
      </c>
      <c r="H147" s="5">
        <f>' EKA-5 Aufnahmenliste'!G8</f>
        <v>150</v>
      </c>
    </row>
    <row r="148" spans="2:8" ht="15" customHeight="1" x14ac:dyDescent="0.25">
      <c r="B148" s="5">
        <f>' EKA-5 Aufnahmenliste'!A9</f>
        <v>7</v>
      </c>
      <c r="C148" s="5" t="str">
        <f>' EKA-5 Aufnahmenliste'!B9</f>
        <v>A</v>
      </c>
      <c r="D148" s="50">
        <f>' EKA-5 Aufnahmenliste'!C9</f>
        <v>0</v>
      </c>
      <c r="E148" s="50">
        <f>' EKA-5 Aufnahmenliste'!D9</f>
        <v>0</v>
      </c>
      <c r="F148" s="4" t="str">
        <f>' EKA-5 Aufnahmenliste'!E9</f>
        <v>Dens transbucal</v>
      </c>
      <c r="G148" s="5">
        <f>' EKA-5 Aufnahmenliste'!F9</f>
        <v>120</v>
      </c>
      <c r="H148" s="5">
        <f>' EKA-5 Aufnahmenliste'!G9</f>
        <v>0</v>
      </c>
    </row>
    <row r="149" spans="2:8" ht="15" customHeight="1" x14ac:dyDescent="0.25">
      <c r="B149" s="5">
        <f>' EKA-5 Aufnahmenliste'!A10</f>
        <v>8</v>
      </c>
      <c r="C149" s="5" t="str">
        <f>' EKA-5 Aufnahmenliste'!B10</f>
        <v>A</v>
      </c>
      <c r="D149" s="50">
        <f>' EKA-5 Aufnahmenliste'!C10</f>
        <v>0</v>
      </c>
      <c r="E149" s="50">
        <f>' EKA-5 Aufnahmenliste'!D10</f>
        <v>0</v>
      </c>
      <c r="F149" s="4" t="str">
        <f>' EKA-5 Aufnahmenliste'!E10</f>
        <v>LWS a-p</v>
      </c>
      <c r="G149" s="5">
        <f>' EKA-5 Aufnahmenliste'!F10</f>
        <v>120</v>
      </c>
      <c r="H149" s="5">
        <f>' EKA-5 Aufnahmenliste'!G10</f>
        <v>150</v>
      </c>
    </row>
    <row r="150" spans="2:8" ht="15" customHeight="1" x14ac:dyDescent="0.25">
      <c r="B150" s="5">
        <f>' EKA-5 Aufnahmenliste'!A11</f>
        <v>9</v>
      </c>
      <c r="C150" s="5" t="str">
        <f>' EKA-5 Aufnahmenliste'!B11</f>
        <v>A</v>
      </c>
      <c r="D150" s="50">
        <f>' EKA-5 Aufnahmenliste'!C11</f>
        <v>0</v>
      </c>
      <c r="E150" s="50">
        <f>' EKA-5 Aufnahmenliste'!D11</f>
        <v>0</v>
      </c>
      <c r="F150" s="4" t="str">
        <f>' EKA-5 Aufnahmenliste'!E11</f>
        <v>LWS p-a</v>
      </c>
      <c r="G150" s="5">
        <f>' EKA-5 Aufnahmenliste'!F11</f>
        <v>120</v>
      </c>
      <c r="H150" s="5">
        <f>' EKA-5 Aufnahmenliste'!G11</f>
        <v>150</v>
      </c>
    </row>
    <row r="151" spans="2:8" ht="15" customHeight="1" x14ac:dyDescent="0.25">
      <c r="B151" s="5">
        <f>' EKA-5 Aufnahmenliste'!A12</f>
        <v>10</v>
      </c>
      <c r="C151" s="5" t="str">
        <f>' EKA-5 Aufnahmenliste'!B12</f>
        <v>A</v>
      </c>
      <c r="D151" s="50">
        <f>' EKA-5 Aufnahmenliste'!C12</f>
        <v>0</v>
      </c>
      <c r="E151" s="50">
        <f>' EKA-5 Aufnahmenliste'!D12</f>
        <v>0</v>
      </c>
      <c r="F151" s="4" t="str">
        <f>' EKA-5 Aufnahmenliste'!E12</f>
        <v>LWS lat</v>
      </c>
      <c r="G151" s="5">
        <f>' EKA-5 Aufnahmenliste'!F12</f>
        <v>120</v>
      </c>
      <c r="H151" s="5">
        <f>' EKA-5 Aufnahmenliste'!G12</f>
        <v>150</v>
      </c>
    </row>
    <row r="152" spans="2:8" ht="15" customHeight="1" x14ac:dyDescent="0.25">
      <c r="B152" s="5">
        <f>' EKA-5 Aufnahmenliste'!A13</f>
        <v>11</v>
      </c>
      <c r="C152" s="5">
        <f>' EKA-5 Aufnahmenliste'!B13</f>
        <v>0</v>
      </c>
      <c r="D152" s="50" t="str">
        <f>' EKA-5 Aufnahmenliste'!C13</f>
        <v>B</v>
      </c>
      <c r="E152" s="50">
        <f>' EKA-5 Aufnahmenliste'!D13</f>
        <v>0</v>
      </c>
      <c r="F152" s="4" t="str">
        <f>' EKA-5 Aufnahmenliste'!E13</f>
        <v>BWS a-p</v>
      </c>
      <c r="G152" s="5">
        <f>' EKA-5 Aufnahmenliste'!F13</f>
        <v>120</v>
      </c>
      <c r="H152" s="5">
        <f>' EKA-5 Aufnahmenliste'!G13</f>
        <v>150</v>
      </c>
    </row>
    <row r="153" spans="2:8" ht="15" customHeight="1" x14ac:dyDescent="0.25">
      <c r="B153" s="5">
        <f>' EKA-5 Aufnahmenliste'!A14</f>
        <v>12</v>
      </c>
      <c r="C153" s="5">
        <f>' EKA-5 Aufnahmenliste'!B14</f>
        <v>0</v>
      </c>
      <c r="D153" s="50" t="str">
        <f>' EKA-5 Aufnahmenliste'!C14</f>
        <v>B</v>
      </c>
      <c r="E153" s="50">
        <f>' EKA-5 Aufnahmenliste'!D14</f>
        <v>0</v>
      </c>
      <c r="F153" s="4" t="str">
        <f>' EKA-5 Aufnahmenliste'!E14</f>
        <v>BWS lateral</v>
      </c>
      <c r="G153" s="5">
        <f>' EKA-5 Aufnahmenliste'!F14</f>
        <v>120</v>
      </c>
      <c r="H153" s="5">
        <f>' EKA-5 Aufnahmenliste'!G14</f>
        <v>150</v>
      </c>
    </row>
    <row r="154" spans="2:8" ht="15" customHeight="1" x14ac:dyDescent="0.25">
      <c r="B154" s="5">
        <f>' EKA-5 Aufnahmenliste'!A15</f>
        <v>13</v>
      </c>
      <c r="C154" s="5">
        <f>' EKA-5 Aufnahmenliste'!B15</f>
        <v>0</v>
      </c>
      <c r="D154" s="50" t="str">
        <f>' EKA-5 Aufnahmenliste'!C15</f>
        <v>B</v>
      </c>
      <c r="E154" s="50">
        <f>' EKA-5 Aufnahmenliste'!D15</f>
        <v>0</v>
      </c>
      <c r="F154" s="4" t="str">
        <f>' EKA-5 Aufnahmenliste'!E15</f>
        <v xml:space="preserve">Becken a-p liegend </v>
      </c>
      <c r="G154" s="5">
        <f>' EKA-5 Aufnahmenliste'!F15</f>
        <v>120</v>
      </c>
      <c r="H154" s="5">
        <f>' EKA-5 Aufnahmenliste'!G15</f>
        <v>0</v>
      </c>
    </row>
    <row r="155" spans="2:8" ht="15" customHeight="1" x14ac:dyDescent="0.25">
      <c r="B155" s="5">
        <f>' EKA-5 Aufnahmenliste'!A16</f>
        <v>14</v>
      </c>
      <c r="C155" s="5">
        <f>' EKA-5 Aufnahmenliste'!B16</f>
        <v>0</v>
      </c>
      <c r="D155" s="50" t="str">
        <f>' EKA-5 Aufnahmenliste'!C16</f>
        <v>B</v>
      </c>
      <c r="E155" s="50">
        <f>' EKA-5 Aufnahmenliste'!D16</f>
        <v>0</v>
      </c>
      <c r="F155" s="4" t="str">
        <f>' EKA-5 Aufnahmenliste'!E16</f>
        <v xml:space="preserve">Becken a-p stehend </v>
      </c>
      <c r="G155" s="5">
        <f>' EKA-5 Aufnahmenliste'!F16</f>
        <v>120</v>
      </c>
      <c r="H155" s="5">
        <f>' EKA-5 Aufnahmenliste'!G16</f>
        <v>0</v>
      </c>
    </row>
    <row r="156" spans="2:8" ht="15" customHeight="1" x14ac:dyDescent="0.25">
      <c r="B156" s="5">
        <f>' EKA-5 Aufnahmenliste'!A17</f>
        <v>15</v>
      </c>
      <c r="C156" s="5">
        <f>' EKA-5 Aufnahmenliste'!B17</f>
        <v>0</v>
      </c>
      <c r="D156" s="50" t="str">
        <f>' EKA-5 Aufnahmenliste'!C17</f>
        <v>B</v>
      </c>
      <c r="E156" s="50">
        <f>' EKA-5 Aufnahmenliste'!D17</f>
        <v>0</v>
      </c>
      <c r="F156" s="4" t="str">
        <f>' EKA-5 Aufnahmenliste'!E17</f>
        <v>Hüfte a-p liegend</v>
      </c>
      <c r="G156" s="5">
        <f>' EKA-5 Aufnahmenliste'!F17</f>
        <v>120</v>
      </c>
      <c r="H156" s="5">
        <f>' EKA-5 Aufnahmenliste'!G17</f>
        <v>0</v>
      </c>
    </row>
    <row r="157" spans="2:8" ht="15" customHeight="1" x14ac:dyDescent="0.25">
      <c r="B157" s="5">
        <f>' EKA-5 Aufnahmenliste'!A18</f>
        <v>16</v>
      </c>
      <c r="C157" s="5">
        <f>' EKA-5 Aufnahmenliste'!B18</f>
        <v>0</v>
      </c>
      <c r="D157" s="50" t="str">
        <f>' EKA-5 Aufnahmenliste'!C18</f>
        <v>B</v>
      </c>
      <c r="E157" s="50">
        <f>' EKA-5 Aufnahmenliste'!D18</f>
        <v>0</v>
      </c>
      <c r="F157" s="4" t="str">
        <f>' EKA-5 Aufnahmenliste'!E18</f>
        <v>Hüfte nach Lauenstein</v>
      </c>
      <c r="G157" s="5">
        <f>' EKA-5 Aufnahmenliste'!F18</f>
        <v>120</v>
      </c>
      <c r="H157" s="5">
        <f>' EKA-5 Aufnahmenliste'!G18</f>
        <v>0</v>
      </c>
    </row>
    <row r="158" spans="2:8" ht="15" customHeight="1" x14ac:dyDescent="0.25">
      <c r="B158" s="5">
        <f>' EKA-5 Aufnahmenliste'!A19</f>
        <v>17</v>
      </c>
      <c r="C158" s="5">
        <f>' EKA-5 Aufnahmenliste'!B19</f>
        <v>0</v>
      </c>
      <c r="D158" s="50" t="str">
        <f>' EKA-5 Aufnahmenliste'!C19</f>
        <v>B</v>
      </c>
      <c r="E158" s="50">
        <f>' EKA-5 Aufnahmenliste'!D19</f>
        <v>0</v>
      </c>
      <c r="F158" s="4" t="str">
        <f>' EKA-5 Aufnahmenliste'!E19</f>
        <v>Oberschenkel mit Hüftgelenk a-p</v>
      </c>
      <c r="G158" s="5">
        <f>' EKA-5 Aufnahmenliste'!F19</f>
        <v>120</v>
      </c>
      <c r="H158" s="5">
        <f>' EKA-5 Aufnahmenliste'!G19</f>
        <v>0</v>
      </c>
    </row>
    <row r="159" spans="2:8" ht="15" customHeight="1" x14ac:dyDescent="0.25">
      <c r="B159" s="5">
        <f>' EKA-5 Aufnahmenliste'!A20</f>
        <v>18</v>
      </c>
      <c r="C159" s="5">
        <f>' EKA-5 Aufnahmenliste'!B20</f>
        <v>0</v>
      </c>
      <c r="D159" s="50" t="str">
        <f>' EKA-5 Aufnahmenliste'!C20</f>
        <v>B</v>
      </c>
      <c r="E159" s="50">
        <f>' EKA-5 Aufnahmenliste'!D20</f>
        <v>0</v>
      </c>
      <c r="F159" s="4" t="str">
        <f>' EKA-5 Aufnahmenliste'!E20</f>
        <v>Oberschenkel mit Hüftgelenk lateral</v>
      </c>
      <c r="G159" s="5">
        <f>' EKA-5 Aufnahmenliste'!F20</f>
        <v>120</v>
      </c>
      <c r="H159" s="5">
        <f>' EKA-5 Aufnahmenliste'!G20</f>
        <v>0</v>
      </c>
    </row>
    <row r="160" spans="2:8" ht="15" customHeight="1" x14ac:dyDescent="0.25">
      <c r="B160" s="5">
        <f>' EKA-5 Aufnahmenliste'!A21</f>
        <v>19</v>
      </c>
      <c r="C160" s="5">
        <f>' EKA-5 Aufnahmenliste'!B21</f>
        <v>0</v>
      </c>
      <c r="D160" s="50" t="str">
        <f>' EKA-5 Aufnahmenliste'!C21</f>
        <v>B</v>
      </c>
      <c r="E160" s="50">
        <f>' EKA-5 Aufnahmenliste'!D21</f>
        <v>0</v>
      </c>
      <c r="F160" s="4" t="str">
        <f>' EKA-5 Aufnahmenliste'!E21</f>
        <v xml:space="preserve">Abdomen a-p liegend </v>
      </c>
      <c r="G160" s="5">
        <f>' EKA-5 Aufnahmenliste'!F21</f>
        <v>120</v>
      </c>
      <c r="H160" s="5">
        <f>' EKA-5 Aufnahmenliste'!G21</f>
        <v>0</v>
      </c>
    </row>
    <row r="161" spans="2:8" ht="15" customHeight="1" x14ac:dyDescent="0.25">
      <c r="B161" s="5">
        <f>' EKA-5 Aufnahmenliste'!A22</f>
        <v>20</v>
      </c>
      <c r="C161" s="5">
        <f>' EKA-5 Aufnahmenliste'!B22</f>
        <v>0</v>
      </c>
      <c r="D161" s="50" t="str">
        <f>' EKA-5 Aufnahmenliste'!C22</f>
        <v>B</v>
      </c>
      <c r="E161" s="50">
        <f>' EKA-5 Aufnahmenliste'!D22</f>
        <v>0</v>
      </c>
      <c r="F161" s="4" t="s">
        <v>77</v>
      </c>
      <c r="G161" s="5">
        <f>' EKA-5 Aufnahmenliste'!F22</f>
        <v>120</v>
      </c>
      <c r="H161" s="5">
        <f>' EKA-5 Aufnahmenliste'!G22</f>
        <v>0</v>
      </c>
    </row>
    <row r="162" spans="2:8" ht="15" customHeight="1" x14ac:dyDescent="0.25">
      <c r="B162" s="23"/>
      <c r="C162" s="23"/>
    </row>
    <row r="163" spans="2:8" ht="15" customHeight="1" x14ac:dyDescent="0.25">
      <c r="B163" s="23"/>
      <c r="C163" s="23"/>
    </row>
  </sheetData>
  <sheetProtection algorithmName="SHA-512" hashValue="O0zKlLhoW3cZNhpruj+AamLsR4j3LT0JQft9sLAsTnu2P1Ced27XjOZfBvf8MXMdnMfx9nagOciHVKZxU2TDOQ==" saltValue="kdmxcAiXpbvgmSCi1V5ooA==" spinCount="100000" sheet="1" objects="1" scenarios="1"/>
  <mergeCells count="25">
    <mergeCell ref="A2:L2"/>
    <mergeCell ref="B141:H141"/>
    <mergeCell ref="A6:S6"/>
    <mergeCell ref="D3:E3"/>
    <mergeCell ref="G4:H4"/>
    <mergeCell ref="C17:E17"/>
    <mergeCell ref="A16:H16"/>
    <mergeCell ref="K3:K5"/>
    <mergeCell ref="Q4:S4"/>
    <mergeCell ref="Q5:S5"/>
    <mergeCell ref="H3:I3"/>
    <mergeCell ref="D4:E4"/>
    <mergeCell ref="D5:E5"/>
    <mergeCell ref="H5:I5"/>
    <mergeCell ref="B8:C10"/>
    <mergeCell ref="A3:C5"/>
    <mergeCell ref="F7:I7"/>
    <mergeCell ref="X3:Y3"/>
    <mergeCell ref="Q3:S3"/>
    <mergeCell ref="M3:O3"/>
    <mergeCell ref="M4:O4"/>
    <mergeCell ref="M5:O5"/>
    <mergeCell ref="U3:V3"/>
    <mergeCell ref="T1:T7"/>
    <mergeCell ref="M2:S2"/>
  </mergeCells>
  <conditionalFormatting sqref="H10">
    <cfRule type="expression" dxfId="20" priority="30">
      <formula>$H$10&gt;=$G$10</formula>
    </cfRule>
    <cfRule type="colorScale" priority="34">
      <colorScale>
        <cfvo type="num" val="0"/>
        <cfvo type="num" val="6"/>
        <cfvo type="num" val="12"/>
        <color rgb="FFFF7128"/>
        <color rgb="FFFFEB84"/>
        <color rgb="FF00B050"/>
      </colorScale>
    </cfRule>
  </conditionalFormatting>
  <conditionalFormatting sqref="I9">
    <cfRule type="expression" dxfId="19" priority="40">
      <formula>$H$9&gt;=$G$9</formula>
    </cfRule>
  </conditionalFormatting>
  <conditionalFormatting sqref="I10">
    <cfRule type="expression" dxfId="18" priority="43">
      <formula>$H$10&gt;=$G$10</formula>
    </cfRule>
  </conditionalFormatting>
  <conditionalFormatting sqref="I11">
    <cfRule type="expression" dxfId="17" priority="45">
      <formula>$H$11&gt;=$G$11</formula>
    </cfRule>
  </conditionalFormatting>
  <conditionalFormatting sqref="H11">
    <cfRule type="expression" dxfId="16" priority="31">
      <formula>$H11&gt;=$G11</formula>
    </cfRule>
    <cfRule type="colorScale" priority="35">
      <colorScale>
        <cfvo type="num" val="0"/>
        <cfvo type="num" val="5"/>
        <cfvo type="num" val="10"/>
        <color rgb="FFFF7128"/>
        <color rgb="FFFFEB84"/>
        <color rgb="FF00B050"/>
      </colorScale>
    </cfRule>
  </conditionalFormatting>
  <conditionalFormatting sqref="H12">
    <cfRule type="expression" dxfId="15" priority="32">
      <formula>$H$12&gt;=$G$12</formula>
    </cfRule>
    <cfRule type="colorScale" priority="36">
      <colorScale>
        <cfvo type="num" val="0"/>
        <cfvo type="num" val="5"/>
        <cfvo type="num" val="10"/>
        <color rgb="FFF8696B"/>
        <color rgb="FFFFEB84"/>
        <color rgb="FF00B050"/>
      </colorScale>
    </cfRule>
  </conditionalFormatting>
  <conditionalFormatting sqref="I12">
    <cfRule type="expression" dxfId="14" priority="29">
      <formula>$H$12&gt;=$G$12</formula>
    </cfRule>
  </conditionalFormatting>
  <conditionalFormatting sqref="H9">
    <cfRule type="expression" dxfId="13" priority="27">
      <formula>$H$9&gt;=$G$9</formula>
    </cfRule>
    <cfRule type="colorScale" priority="28">
      <colorScale>
        <cfvo type="num" val="0"/>
        <cfvo type="num" val="25"/>
        <cfvo type="num" val="50"/>
        <color rgb="FFF8696B"/>
        <color rgb="FFFFEB84"/>
        <color rgb="FF00B050"/>
      </colorScale>
    </cfRule>
  </conditionalFormatting>
  <conditionalFormatting sqref="I14">
    <cfRule type="expression" dxfId="12" priority="24">
      <formula>AND($H$9&gt;=$G$9,$H$10&gt;=$G$10,$H$11&gt;=$G$11,$H$12&gt;=$G$12,$H$13&gt;=$G$13)</formula>
    </cfRule>
  </conditionalFormatting>
  <conditionalFormatting sqref="D20:D138">
    <cfRule type="expression" dxfId="11" priority="14">
      <formula>OR((AND($B20&gt;=11,$B20&lt;21)))</formula>
    </cfRule>
  </conditionalFormatting>
  <conditionalFormatting sqref="C20:C138">
    <cfRule type="expression" dxfId="10" priority="12">
      <formula>AND($B20&gt;=1,$B20&lt;11)</formula>
    </cfRule>
  </conditionalFormatting>
  <conditionalFormatting sqref="H14">
    <cfRule type="expression" dxfId="9" priority="3">
      <formula>AND($H$9&gt;=$G$9,$H$10&gt;=$G$10,$H$11&gt;=$G$11,$H$12&gt;=$G$12,$H$13&gt;=$G$13)</formula>
    </cfRule>
  </conditionalFormatting>
  <conditionalFormatting sqref="D19">
    <cfRule type="expression" dxfId="8" priority="2">
      <formula>OR((AND($B19&gt;=11,$B19&lt;21)))</formula>
    </cfRule>
  </conditionalFormatting>
  <conditionalFormatting sqref="C19">
    <cfRule type="expression" dxfId="7" priority="1">
      <formula>AND($B19&gt;=1,$B19&lt;11)</formula>
    </cfRule>
  </conditionalFormatting>
  <dataValidations count="3">
    <dataValidation type="list" allowBlank="1" showInputMessage="1" showErrorMessage="1" errorTitle="WARNUNG - falsche Bildnummer" error="Diese Bild-Nummer existiert nicht._x000a_Nummer im Drop-Down-Menu anklicken_x000a_oder_x000a_Bild im TEXT-Dropdownmenu anwählen" sqref="B19:B138" xr:uid="{00000000-0002-0000-0000-000000000000}">
      <formula1>"1,2,3,4,5,6,7,8,9,10,11,12,13,14,15,16,17,18,19,20,"</formula1>
    </dataValidation>
    <dataValidation type="list" allowBlank="1" showInputMessage="1" showErrorMessage="1" sqref="K19:K138" xr:uid="{00000000-0002-0000-0000-000001000000}">
      <formula1>"Film,CR,DR fix,DR mobil"</formula1>
    </dataValidation>
    <dataValidation type="list" allowBlank="1" showInputMessage="1" showErrorMessage="1" sqref="G19:G138" xr:uid="{00000000-0002-0000-0000-000002000000}">
      <formula1>"120,150,200"</formula1>
    </dataValidation>
  </dataValidations>
  <pageMargins left="0.70866141732283472" right="0.39370078740157483" top="0.70866141732283472" bottom="0.43307086614173229" header="0.31496062992125984" footer="0.15748031496062992"/>
  <pageSetup paperSize="9" scale="67" fitToHeight="0" orientation="landscape" horizontalDpi="0" verticalDpi="0" r:id="rId1"/>
  <headerFooter>
    <oddHeader>&amp;L&amp;"-,Fett"&amp;18EKA - 5&amp;"-,Standard"&amp;11
Erweiterte Konventionelle Aufnahmen&amp;C&amp;"-,Fett"&amp;18AUFNAHMEN-DOKUMENTATION&amp;"-,Standard"&amp;11
&amp;"-,Fett"&amp;16Mit automatischer Auswertung der testierten Aufnahmen&amp;R&amp;D</oddHeader>
    <oddFooter>&amp;LCBre&amp;CSeite &amp;P / &amp;N&amp;R&amp;10&amp;F
&amp;A</oddFooter>
  </headerFooter>
  <rowBreaks count="7" manualBreakCount="7">
    <brk id="33" max="16383" man="1"/>
    <brk id="48" max="16383" man="1"/>
    <brk id="63" max="16383" man="1"/>
    <brk id="78" max="16383" man="1"/>
    <brk id="93" max="16383" man="1"/>
    <brk id="108" max="16383" man="1"/>
    <brk id="12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Drop Down 5">
              <controlPr defaultSize="0" autoLine="0" autoPict="0">
                <anchor moveWithCells="1">
                  <from>
                    <xdr:col>5</xdr:col>
                    <xdr:colOff>38100</xdr:colOff>
                    <xdr:row>18</xdr:row>
                    <xdr:rowOff>47625</xdr:rowOff>
                  </from>
                  <to>
                    <xdr:col>5</xdr:col>
                    <xdr:colOff>2152650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Drop Down 7">
              <controlPr defaultSize="0" autoLine="0" autoPict="0">
                <anchor moveWithCells="1">
                  <from>
                    <xdr:col>5</xdr:col>
                    <xdr:colOff>38100</xdr:colOff>
                    <xdr:row>20</xdr:row>
                    <xdr:rowOff>47625</xdr:rowOff>
                  </from>
                  <to>
                    <xdr:col>5</xdr:col>
                    <xdr:colOff>2152650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Drop Down 8">
              <controlPr defaultSize="0" autoLine="0" autoPict="0">
                <anchor moveWithCells="1">
                  <from>
                    <xdr:col>5</xdr:col>
                    <xdr:colOff>38100</xdr:colOff>
                    <xdr:row>21</xdr:row>
                    <xdr:rowOff>47625</xdr:rowOff>
                  </from>
                  <to>
                    <xdr:col>5</xdr:col>
                    <xdr:colOff>2152650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Drop Down 9">
              <controlPr defaultSize="0" autoLine="0" autoPict="0">
                <anchor moveWithCells="1">
                  <from>
                    <xdr:col>5</xdr:col>
                    <xdr:colOff>38100</xdr:colOff>
                    <xdr:row>22</xdr:row>
                    <xdr:rowOff>47625</xdr:rowOff>
                  </from>
                  <to>
                    <xdr:col>5</xdr:col>
                    <xdr:colOff>2152650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Drop Down 10">
              <controlPr defaultSize="0" autoLine="0" autoPict="0">
                <anchor moveWithCells="1">
                  <from>
                    <xdr:col>5</xdr:col>
                    <xdr:colOff>38100</xdr:colOff>
                    <xdr:row>23</xdr:row>
                    <xdr:rowOff>47625</xdr:rowOff>
                  </from>
                  <to>
                    <xdr:col>5</xdr:col>
                    <xdr:colOff>2152650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9" name="Drop Down 12">
              <controlPr defaultSize="0" autoLine="0" autoPict="0">
                <anchor moveWithCells="1">
                  <from>
                    <xdr:col>5</xdr:col>
                    <xdr:colOff>38100</xdr:colOff>
                    <xdr:row>25</xdr:row>
                    <xdr:rowOff>47625</xdr:rowOff>
                  </from>
                  <to>
                    <xdr:col>5</xdr:col>
                    <xdr:colOff>2152650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0" name="Drop Down 13">
              <controlPr defaultSize="0" autoLine="0" autoPict="0">
                <anchor moveWithCells="1">
                  <from>
                    <xdr:col>5</xdr:col>
                    <xdr:colOff>38100</xdr:colOff>
                    <xdr:row>26</xdr:row>
                    <xdr:rowOff>47625</xdr:rowOff>
                  </from>
                  <to>
                    <xdr:col>5</xdr:col>
                    <xdr:colOff>2152650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1" name="Drop Down 14">
              <controlPr defaultSize="0" autoLine="0" autoPict="0">
                <anchor moveWithCells="1">
                  <from>
                    <xdr:col>5</xdr:col>
                    <xdr:colOff>38100</xdr:colOff>
                    <xdr:row>27</xdr:row>
                    <xdr:rowOff>47625</xdr:rowOff>
                  </from>
                  <to>
                    <xdr:col>5</xdr:col>
                    <xdr:colOff>2152650</xdr:colOff>
                    <xdr:row>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2" name="Drop Down 15">
              <controlPr defaultSize="0" autoLine="0" autoPict="0">
                <anchor moveWithCells="1">
                  <from>
                    <xdr:col>5</xdr:col>
                    <xdr:colOff>38100</xdr:colOff>
                    <xdr:row>28</xdr:row>
                    <xdr:rowOff>47625</xdr:rowOff>
                  </from>
                  <to>
                    <xdr:col>5</xdr:col>
                    <xdr:colOff>2152650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3" name="Drop Down 16">
              <controlPr defaultSize="0" autoLine="0" autoPict="0">
                <anchor moveWithCells="1">
                  <from>
                    <xdr:col>5</xdr:col>
                    <xdr:colOff>38100</xdr:colOff>
                    <xdr:row>29</xdr:row>
                    <xdr:rowOff>47625</xdr:rowOff>
                  </from>
                  <to>
                    <xdr:col>5</xdr:col>
                    <xdr:colOff>2152650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4" name="Drop Down 17">
              <controlPr defaultSize="0" autoLine="0" autoPict="0">
                <anchor moveWithCells="1">
                  <from>
                    <xdr:col>5</xdr:col>
                    <xdr:colOff>38100</xdr:colOff>
                    <xdr:row>30</xdr:row>
                    <xdr:rowOff>47625</xdr:rowOff>
                  </from>
                  <to>
                    <xdr:col>5</xdr:col>
                    <xdr:colOff>2152650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5" name="Drop Down 18">
              <controlPr defaultSize="0" autoLine="0" autoPict="0">
                <anchor moveWithCells="1">
                  <from>
                    <xdr:col>5</xdr:col>
                    <xdr:colOff>38100</xdr:colOff>
                    <xdr:row>31</xdr:row>
                    <xdr:rowOff>47625</xdr:rowOff>
                  </from>
                  <to>
                    <xdr:col>5</xdr:col>
                    <xdr:colOff>2152650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6" name="Drop Down 19">
              <controlPr defaultSize="0" autoLine="0" autoPict="0">
                <anchor moveWithCells="1">
                  <from>
                    <xdr:col>5</xdr:col>
                    <xdr:colOff>38100</xdr:colOff>
                    <xdr:row>32</xdr:row>
                    <xdr:rowOff>47625</xdr:rowOff>
                  </from>
                  <to>
                    <xdr:col>5</xdr:col>
                    <xdr:colOff>2152650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7" name="Drop Down 20">
              <controlPr defaultSize="0" autoLine="0" autoPict="0">
                <anchor moveWithCells="1">
                  <from>
                    <xdr:col>5</xdr:col>
                    <xdr:colOff>38100</xdr:colOff>
                    <xdr:row>24</xdr:row>
                    <xdr:rowOff>47625</xdr:rowOff>
                  </from>
                  <to>
                    <xdr:col>5</xdr:col>
                    <xdr:colOff>2152650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8" name="Drop Down 21">
              <controlPr defaultSize="0" autoLine="0" autoPict="0">
                <anchor moveWithCells="1">
                  <from>
                    <xdr:col>5</xdr:col>
                    <xdr:colOff>38100</xdr:colOff>
                    <xdr:row>33</xdr:row>
                    <xdr:rowOff>47625</xdr:rowOff>
                  </from>
                  <to>
                    <xdr:col>5</xdr:col>
                    <xdr:colOff>2152650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9" name="Drop Down 22">
              <controlPr defaultSize="0" autoLine="0" autoPict="0">
                <anchor moveWithCells="1">
                  <from>
                    <xdr:col>5</xdr:col>
                    <xdr:colOff>38100</xdr:colOff>
                    <xdr:row>34</xdr:row>
                    <xdr:rowOff>47625</xdr:rowOff>
                  </from>
                  <to>
                    <xdr:col>5</xdr:col>
                    <xdr:colOff>2152650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0" name="Drop Down 23">
              <controlPr defaultSize="0" autoLine="0" autoPict="0">
                <anchor moveWithCells="1">
                  <from>
                    <xdr:col>5</xdr:col>
                    <xdr:colOff>38100</xdr:colOff>
                    <xdr:row>35</xdr:row>
                    <xdr:rowOff>47625</xdr:rowOff>
                  </from>
                  <to>
                    <xdr:col>5</xdr:col>
                    <xdr:colOff>2152650</xdr:colOff>
                    <xdr:row>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1" name="Drop Down 24">
              <controlPr defaultSize="0" autoLine="0" autoPict="0">
                <anchor moveWithCells="1">
                  <from>
                    <xdr:col>5</xdr:col>
                    <xdr:colOff>38100</xdr:colOff>
                    <xdr:row>36</xdr:row>
                    <xdr:rowOff>47625</xdr:rowOff>
                  </from>
                  <to>
                    <xdr:col>5</xdr:col>
                    <xdr:colOff>2152650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2" name="Drop Down 25">
              <controlPr defaultSize="0" autoLine="0" autoPict="0">
                <anchor moveWithCells="1">
                  <from>
                    <xdr:col>5</xdr:col>
                    <xdr:colOff>38100</xdr:colOff>
                    <xdr:row>37</xdr:row>
                    <xdr:rowOff>47625</xdr:rowOff>
                  </from>
                  <to>
                    <xdr:col>5</xdr:col>
                    <xdr:colOff>2152650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3" name="Drop Down 26">
              <controlPr defaultSize="0" autoLine="0" autoPict="0">
                <anchor moveWithCells="1">
                  <from>
                    <xdr:col>5</xdr:col>
                    <xdr:colOff>38100</xdr:colOff>
                    <xdr:row>38</xdr:row>
                    <xdr:rowOff>47625</xdr:rowOff>
                  </from>
                  <to>
                    <xdr:col>5</xdr:col>
                    <xdr:colOff>2152650</xdr:colOff>
                    <xdr:row>38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4" name="Drop Down 27">
              <controlPr defaultSize="0" autoLine="0" autoPict="0">
                <anchor moveWithCells="1">
                  <from>
                    <xdr:col>5</xdr:col>
                    <xdr:colOff>38100</xdr:colOff>
                    <xdr:row>39</xdr:row>
                    <xdr:rowOff>47625</xdr:rowOff>
                  </from>
                  <to>
                    <xdr:col>5</xdr:col>
                    <xdr:colOff>2152650</xdr:colOff>
                    <xdr:row>39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5" name="Drop Down 28">
              <controlPr defaultSize="0" autoLine="0" autoPict="0">
                <anchor moveWithCells="1">
                  <from>
                    <xdr:col>5</xdr:col>
                    <xdr:colOff>38100</xdr:colOff>
                    <xdr:row>40</xdr:row>
                    <xdr:rowOff>47625</xdr:rowOff>
                  </from>
                  <to>
                    <xdr:col>5</xdr:col>
                    <xdr:colOff>2152650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6" name="Drop Down 29">
              <controlPr defaultSize="0" autoLine="0" autoPict="0">
                <anchor moveWithCells="1">
                  <from>
                    <xdr:col>5</xdr:col>
                    <xdr:colOff>38100</xdr:colOff>
                    <xdr:row>41</xdr:row>
                    <xdr:rowOff>47625</xdr:rowOff>
                  </from>
                  <to>
                    <xdr:col>5</xdr:col>
                    <xdr:colOff>2152650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7" name="Drop Down 30">
              <controlPr defaultSize="0" autoLine="0" autoPict="0">
                <anchor moveWithCells="1">
                  <from>
                    <xdr:col>5</xdr:col>
                    <xdr:colOff>38100</xdr:colOff>
                    <xdr:row>42</xdr:row>
                    <xdr:rowOff>47625</xdr:rowOff>
                  </from>
                  <to>
                    <xdr:col>5</xdr:col>
                    <xdr:colOff>2152650</xdr:colOff>
                    <xdr:row>42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8" name="Drop Down 31">
              <controlPr defaultSize="0" autoLine="0" autoPict="0">
                <anchor moveWithCells="1">
                  <from>
                    <xdr:col>5</xdr:col>
                    <xdr:colOff>38100</xdr:colOff>
                    <xdr:row>43</xdr:row>
                    <xdr:rowOff>47625</xdr:rowOff>
                  </from>
                  <to>
                    <xdr:col>5</xdr:col>
                    <xdr:colOff>2152650</xdr:colOff>
                    <xdr:row>43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9" name="Drop Down 32">
              <controlPr defaultSize="0" autoLine="0" autoPict="0">
                <anchor moveWithCells="1">
                  <from>
                    <xdr:col>5</xdr:col>
                    <xdr:colOff>38100</xdr:colOff>
                    <xdr:row>44</xdr:row>
                    <xdr:rowOff>47625</xdr:rowOff>
                  </from>
                  <to>
                    <xdr:col>5</xdr:col>
                    <xdr:colOff>2152650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0" name="Drop Down 33">
              <controlPr defaultSize="0" autoLine="0" autoPict="0">
                <anchor moveWithCells="1">
                  <from>
                    <xdr:col>5</xdr:col>
                    <xdr:colOff>38100</xdr:colOff>
                    <xdr:row>45</xdr:row>
                    <xdr:rowOff>47625</xdr:rowOff>
                  </from>
                  <to>
                    <xdr:col>5</xdr:col>
                    <xdr:colOff>2152650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1" name="Drop Down 34">
              <controlPr defaultSize="0" autoLine="0" autoPict="0">
                <anchor moveWithCells="1">
                  <from>
                    <xdr:col>5</xdr:col>
                    <xdr:colOff>38100</xdr:colOff>
                    <xdr:row>46</xdr:row>
                    <xdr:rowOff>47625</xdr:rowOff>
                  </from>
                  <to>
                    <xdr:col>5</xdr:col>
                    <xdr:colOff>2152650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2" name="Drop Down 35">
              <controlPr defaultSize="0" autoLine="0" autoPict="0">
                <anchor moveWithCells="1">
                  <from>
                    <xdr:col>5</xdr:col>
                    <xdr:colOff>38100</xdr:colOff>
                    <xdr:row>47</xdr:row>
                    <xdr:rowOff>47625</xdr:rowOff>
                  </from>
                  <to>
                    <xdr:col>5</xdr:col>
                    <xdr:colOff>2152650</xdr:colOff>
                    <xdr:row>47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3" name="Drop Down 36">
              <controlPr defaultSize="0" autoLine="0" autoPict="0">
                <anchor moveWithCells="1">
                  <from>
                    <xdr:col>5</xdr:col>
                    <xdr:colOff>38100</xdr:colOff>
                    <xdr:row>48</xdr:row>
                    <xdr:rowOff>47625</xdr:rowOff>
                  </from>
                  <to>
                    <xdr:col>5</xdr:col>
                    <xdr:colOff>2152650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4" name="Drop Down 37">
              <controlPr defaultSize="0" autoLine="0" autoPict="0">
                <anchor moveWithCells="1">
                  <from>
                    <xdr:col>5</xdr:col>
                    <xdr:colOff>38100</xdr:colOff>
                    <xdr:row>49</xdr:row>
                    <xdr:rowOff>47625</xdr:rowOff>
                  </from>
                  <to>
                    <xdr:col>5</xdr:col>
                    <xdr:colOff>2152650</xdr:colOff>
                    <xdr:row>49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5" name="Drop Down 38">
              <controlPr defaultSize="0" autoLine="0" autoPict="0">
                <anchor moveWithCells="1">
                  <from>
                    <xdr:col>5</xdr:col>
                    <xdr:colOff>38100</xdr:colOff>
                    <xdr:row>50</xdr:row>
                    <xdr:rowOff>47625</xdr:rowOff>
                  </from>
                  <to>
                    <xdr:col>5</xdr:col>
                    <xdr:colOff>2152650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6" name="Drop Down 39">
              <controlPr defaultSize="0" autoLine="0" autoPict="0">
                <anchor moveWithCells="1">
                  <from>
                    <xdr:col>5</xdr:col>
                    <xdr:colOff>38100</xdr:colOff>
                    <xdr:row>51</xdr:row>
                    <xdr:rowOff>47625</xdr:rowOff>
                  </from>
                  <to>
                    <xdr:col>5</xdr:col>
                    <xdr:colOff>2152650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7" name="Drop Down 40">
              <controlPr defaultSize="0" autoLine="0" autoPict="0">
                <anchor moveWithCells="1">
                  <from>
                    <xdr:col>5</xdr:col>
                    <xdr:colOff>38100</xdr:colOff>
                    <xdr:row>52</xdr:row>
                    <xdr:rowOff>47625</xdr:rowOff>
                  </from>
                  <to>
                    <xdr:col>5</xdr:col>
                    <xdr:colOff>2152650</xdr:colOff>
                    <xdr:row>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8" name="Drop Down 41">
              <controlPr defaultSize="0" autoLine="0" autoPict="0">
                <anchor moveWithCells="1">
                  <from>
                    <xdr:col>5</xdr:col>
                    <xdr:colOff>38100</xdr:colOff>
                    <xdr:row>53</xdr:row>
                    <xdr:rowOff>47625</xdr:rowOff>
                  </from>
                  <to>
                    <xdr:col>5</xdr:col>
                    <xdr:colOff>2152650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9" name="Drop Down 42">
              <controlPr defaultSize="0" autoLine="0" autoPict="0">
                <anchor moveWithCells="1">
                  <from>
                    <xdr:col>5</xdr:col>
                    <xdr:colOff>38100</xdr:colOff>
                    <xdr:row>54</xdr:row>
                    <xdr:rowOff>47625</xdr:rowOff>
                  </from>
                  <to>
                    <xdr:col>5</xdr:col>
                    <xdr:colOff>2152650</xdr:colOff>
                    <xdr:row>54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0" name="Drop Down 43">
              <controlPr defaultSize="0" autoLine="0" autoPict="0">
                <anchor moveWithCells="1">
                  <from>
                    <xdr:col>5</xdr:col>
                    <xdr:colOff>38100</xdr:colOff>
                    <xdr:row>55</xdr:row>
                    <xdr:rowOff>47625</xdr:rowOff>
                  </from>
                  <to>
                    <xdr:col>5</xdr:col>
                    <xdr:colOff>2152650</xdr:colOff>
                    <xdr:row>55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1" name="Drop Down 44">
              <controlPr defaultSize="0" autoLine="0" autoPict="0">
                <anchor moveWithCells="1">
                  <from>
                    <xdr:col>5</xdr:col>
                    <xdr:colOff>38100</xdr:colOff>
                    <xdr:row>56</xdr:row>
                    <xdr:rowOff>47625</xdr:rowOff>
                  </from>
                  <to>
                    <xdr:col>5</xdr:col>
                    <xdr:colOff>2152650</xdr:colOff>
                    <xdr:row>56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2" name="Drop Down 45">
              <controlPr defaultSize="0" autoLine="0" autoPict="0">
                <anchor moveWithCells="1">
                  <from>
                    <xdr:col>5</xdr:col>
                    <xdr:colOff>38100</xdr:colOff>
                    <xdr:row>57</xdr:row>
                    <xdr:rowOff>47625</xdr:rowOff>
                  </from>
                  <to>
                    <xdr:col>5</xdr:col>
                    <xdr:colOff>2152650</xdr:colOff>
                    <xdr:row>57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3" name="Drop Down 46">
              <controlPr defaultSize="0" autoLine="0" autoPict="0">
                <anchor moveWithCells="1">
                  <from>
                    <xdr:col>5</xdr:col>
                    <xdr:colOff>38100</xdr:colOff>
                    <xdr:row>58</xdr:row>
                    <xdr:rowOff>47625</xdr:rowOff>
                  </from>
                  <to>
                    <xdr:col>5</xdr:col>
                    <xdr:colOff>2152650</xdr:colOff>
                    <xdr:row>58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4" name="Drop Down 47">
              <controlPr defaultSize="0" autoLine="0" autoPict="0">
                <anchor moveWithCells="1">
                  <from>
                    <xdr:col>5</xdr:col>
                    <xdr:colOff>38100</xdr:colOff>
                    <xdr:row>59</xdr:row>
                    <xdr:rowOff>47625</xdr:rowOff>
                  </from>
                  <to>
                    <xdr:col>5</xdr:col>
                    <xdr:colOff>2152650</xdr:colOff>
                    <xdr:row>59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5" name="Drop Down 48">
              <controlPr defaultSize="0" autoLine="0" autoPict="0">
                <anchor moveWithCells="1">
                  <from>
                    <xdr:col>5</xdr:col>
                    <xdr:colOff>38100</xdr:colOff>
                    <xdr:row>60</xdr:row>
                    <xdr:rowOff>47625</xdr:rowOff>
                  </from>
                  <to>
                    <xdr:col>5</xdr:col>
                    <xdr:colOff>2152650</xdr:colOff>
                    <xdr:row>60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6" name="Drop Down 49">
              <controlPr defaultSize="0" autoLine="0" autoPict="0">
                <anchor moveWithCells="1">
                  <from>
                    <xdr:col>5</xdr:col>
                    <xdr:colOff>38100</xdr:colOff>
                    <xdr:row>61</xdr:row>
                    <xdr:rowOff>47625</xdr:rowOff>
                  </from>
                  <to>
                    <xdr:col>5</xdr:col>
                    <xdr:colOff>2152650</xdr:colOff>
                    <xdr:row>61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7" name="Drop Down 50">
              <controlPr defaultSize="0" autoLine="0" autoPict="0">
                <anchor moveWithCells="1">
                  <from>
                    <xdr:col>5</xdr:col>
                    <xdr:colOff>38100</xdr:colOff>
                    <xdr:row>62</xdr:row>
                    <xdr:rowOff>47625</xdr:rowOff>
                  </from>
                  <to>
                    <xdr:col>5</xdr:col>
                    <xdr:colOff>2152650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8" name="Drop Down 51">
              <controlPr defaultSize="0" autoLine="0" autoPict="0">
                <anchor moveWithCells="1">
                  <from>
                    <xdr:col>5</xdr:col>
                    <xdr:colOff>38100</xdr:colOff>
                    <xdr:row>63</xdr:row>
                    <xdr:rowOff>47625</xdr:rowOff>
                  </from>
                  <to>
                    <xdr:col>5</xdr:col>
                    <xdr:colOff>2152650</xdr:colOff>
                    <xdr:row>63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9" name="Drop Down 52">
              <controlPr defaultSize="0" autoLine="0" autoPict="0">
                <anchor moveWithCells="1">
                  <from>
                    <xdr:col>5</xdr:col>
                    <xdr:colOff>38100</xdr:colOff>
                    <xdr:row>64</xdr:row>
                    <xdr:rowOff>47625</xdr:rowOff>
                  </from>
                  <to>
                    <xdr:col>5</xdr:col>
                    <xdr:colOff>2152650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0" name="Drop Down 53">
              <controlPr defaultSize="0" autoLine="0" autoPict="0">
                <anchor moveWithCells="1">
                  <from>
                    <xdr:col>5</xdr:col>
                    <xdr:colOff>38100</xdr:colOff>
                    <xdr:row>65</xdr:row>
                    <xdr:rowOff>47625</xdr:rowOff>
                  </from>
                  <to>
                    <xdr:col>5</xdr:col>
                    <xdr:colOff>2152650</xdr:colOff>
                    <xdr:row>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1" name="Drop Down 54">
              <controlPr defaultSize="0" autoLine="0" autoPict="0">
                <anchor moveWithCells="1">
                  <from>
                    <xdr:col>5</xdr:col>
                    <xdr:colOff>38100</xdr:colOff>
                    <xdr:row>66</xdr:row>
                    <xdr:rowOff>47625</xdr:rowOff>
                  </from>
                  <to>
                    <xdr:col>5</xdr:col>
                    <xdr:colOff>2152650</xdr:colOff>
                    <xdr:row>66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2" name="Drop Down 55">
              <controlPr defaultSize="0" autoLine="0" autoPict="0">
                <anchor moveWithCells="1">
                  <from>
                    <xdr:col>5</xdr:col>
                    <xdr:colOff>38100</xdr:colOff>
                    <xdr:row>67</xdr:row>
                    <xdr:rowOff>47625</xdr:rowOff>
                  </from>
                  <to>
                    <xdr:col>5</xdr:col>
                    <xdr:colOff>2152650</xdr:colOff>
                    <xdr:row>67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3" name="Drop Down 56">
              <controlPr defaultSize="0" autoLine="0" autoPict="0">
                <anchor moveWithCells="1">
                  <from>
                    <xdr:col>5</xdr:col>
                    <xdr:colOff>38100</xdr:colOff>
                    <xdr:row>68</xdr:row>
                    <xdr:rowOff>47625</xdr:rowOff>
                  </from>
                  <to>
                    <xdr:col>5</xdr:col>
                    <xdr:colOff>2152650</xdr:colOff>
                    <xdr:row>68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54" name="Drop Down 57">
              <controlPr defaultSize="0" autoLine="0" autoPict="0">
                <anchor moveWithCells="1">
                  <from>
                    <xdr:col>5</xdr:col>
                    <xdr:colOff>38100</xdr:colOff>
                    <xdr:row>69</xdr:row>
                    <xdr:rowOff>47625</xdr:rowOff>
                  </from>
                  <to>
                    <xdr:col>5</xdr:col>
                    <xdr:colOff>2152650</xdr:colOff>
                    <xdr:row>69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55" name="Drop Down 58">
              <controlPr defaultSize="0" autoLine="0" autoPict="0">
                <anchor moveWithCells="1">
                  <from>
                    <xdr:col>5</xdr:col>
                    <xdr:colOff>38100</xdr:colOff>
                    <xdr:row>70</xdr:row>
                    <xdr:rowOff>47625</xdr:rowOff>
                  </from>
                  <to>
                    <xdr:col>5</xdr:col>
                    <xdr:colOff>2152650</xdr:colOff>
                    <xdr:row>70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56" name="Drop Down 59">
              <controlPr defaultSize="0" autoLine="0" autoPict="0">
                <anchor moveWithCells="1">
                  <from>
                    <xdr:col>5</xdr:col>
                    <xdr:colOff>38100</xdr:colOff>
                    <xdr:row>71</xdr:row>
                    <xdr:rowOff>47625</xdr:rowOff>
                  </from>
                  <to>
                    <xdr:col>5</xdr:col>
                    <xdr:colOff>2152650</xdr:colOff>
                    <xdr:row>71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57" name="Drop Down 60">
              <controlPr defaultSize="0" autoLine="0" autoPict="0">
                <anchor moveWithCells="1">
                  <from>
                    <xdr:col>5</xdr:col>
                    <xdr:colOff>38100</xdr:colOff>
                    <xdr:row>72</xdr:row>
                    <xdr:rowOff>47625</xdr:rowOff>
                  </from>
                  <to>
                    <xdr:col>5</xdr:col>
                    <xdr:colOff>2152650</xdr:colOff>
                    <xdr:row>72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58" name="Drop Down 61">
              <controlPr defaultSize="0" autoLine="0" autoPict="0">
                <anchor moveWithCells="1">
                  <from>
                    <xdr:col>5</xdr:col>
                    <xdr:colOff>38100</xdr:colOff>
                    <xdr:row>73</xdr:row>
                    <xdr:rowOff>47625</xdr:rowOff>
                  </from>
                  <to>
                    <xdr:col>5</xdr:col>
                    <xdr:colOff>2152650</xdr:colOff>
                    <xdr:row>73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59" name="Drop Down 62">
              <controlPr defaultSize="0" autoLine="0" autoPict="0">
                <anchor moveWithCells="1">
                  <from>
                    <xdr:col>5</xdr:col>
                    <xdr:colOff>38100</xdr:colOff>
                    <xdr:row>74</xdr:row>
                    <xdr:rowOff>47625</xdr:rowOff>
                  </from>
                  <to>
                    <xdr:col>5</xdr:col>
                    <xdr:colOff>2152650</xdr:colOff>
                    <xdr:row>74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0" name="Drop Down 63">
              <controlPr defaultSize="0" autoLine="0" autoPict="0">
                <anchor moveWithCells="1">
                  <from>
                    <xdr:col>5</xdr:col>
                    <xdr:colOff>38100</xdr:colOff>
                    <xdr:row>75</xdr:row>
                    <xdr:rowOff>47625</xdr:rowOff>
                  </from>
                  <to>
                    <xdr:col>5</xdr:col>
                    <xdr:colOff>2152650</xdr:colOff>
                    <xdr:row>75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1" name="Drop Down 64">
              <controlPr defaultSize="0" autoLine="0" autoPict="0">
                <anchor moveWithCells="1">
                  <from>
                    <xdr:col>5</xdr:col>
                    <xdr:colOff>38100</xdr:colOff>
                    <xdr:row>76</xdr:row>
                    <xdr:rowOff>47625</xdr:rowOff>
                  </from>
                  <to>
                    <xdr:col>5</xdr:col>
                    <xdr:colOff>2152650</xdr:colOff>
                    <xdr:row>76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2" name="Drop Down 65">
              <controlPr defaultSize="0" autoLine="0" autoPict="0">
                <anchor moveWithCells="1">
                  <from>
                    <xdr:col>5</xdr:col>
                    <xdr:colOff>38100</xdr:colOff>
                    <xdr:row>77</xdr:row>
                    <xdr:rowOff>47625</xdr:rowOff>
                  </from>
                  <to>
                    <xdr:col>5</xdr:col>
                    <xdr:colOff>2152650</xdr:colOff>
                    <xdr:row>77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3" name="Drop Down 66">
              <controlPr defaultSize="0" autoLine="0" autoPict="0">
                <anchor moveWithCells="1">
                  <from>
                    <xdr:col>5</xdr:col>
                    <xdr:colOff>38100</xdr:colOff>
                    <xdr:row>78</xdr:row>
                    <xdr:rowOff>47625</xdr:rowOff>
                  </from>
                  <to>
                    <xdr:col>5</xdr:col>
                    <xdr:colOff>2152650</xdr:colOff>
                    <xdr:row>78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64" name="Drop Down 67">
              <controlPr defaultSize="0" autoLine="0" autoPict="0">
                <anchor moveWithCells="1">
                  <from>
                    <xdr:col>5</xdr:col>
                    <xdr:colOff>38100</xdr:colOff>
                    <xdr:row>79</xdr:row>
                    <xdr:rowOff>47625</xdr:rowOff>
                  </from>
                  <to>
                    <xdr:col>5</xdr:col>
                    <xdr:colOff>2152650</xdr:colOff>
                    <xdr:row>79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65" name="Drop Down 68">
              <controlPr defaultSize="0" autoLine="0" autoPict="0">
                <anchor moveWithCells="1">
                  <from>
                    <xdr:col>5</xdr:col>
                    <xdr:colOff>38100</xdr:colOff>
                    <xdr:row>80</xdr:row>
                    <xdr:rowOff>47625</xdr:rowOff>
                  </from>
                  <to>
                    <xdr:col>5</xdr:col>
                    <xdr:colOff>2152650</xdr:colOff>
                    <xdr:row>80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66" name="Drop Down 69">
              <controlPr defaultSize="0" autoLine="0" autoPict="0">
                <anchor moveWithCells="1">
                  <from>
                    <xdr:col>5</xdr:col>
                    <xdr:colOff>38100</xdr:colOff>
                    <xdr:row>81</xdr:row>
                    <xdr:rowOff>47625</xdr:rowOff>
                  </from>
                  <to>
                    <xdr:col>5</xdr:col>
                    <xdr:colOff>2152650</xdr:colOff>
                    <xdr:row>81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67" name="Drop Down 70">
              <controlPr defaultSize="0" autoLine="0" autoPict="0">
                <anchor moveWithCells="1">
                  <from>
                    <xdr:col>5</xdr:col>
                    <xdr:colOff>38100</xdr:colOff>
                    <xdr:row>82</xdr:row>
                    <xdr:rowOff>47625</xdr:rowOff>
                  </from>
                  <to>
                    <xdr:col>5</xdr:col>
                    <xdr:colOff>2152650</xdr:colOff>
                    <xdr:row>82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68" name="Drop Down 71">
              <controlPr defaultSize="0" autoLine="0" autoPict="0">
                <anchor moveWithCells="1">
                  <from>
                    <xdr:col>5</xdr:col>
                    <xdr:colOff>38100</xdr:colOff>
                    <xdr:row>83</xdr:row>
                    <xdr:rowOff>47625</xdr:rowOff>
                  </from>
                  <to>
                    <xdr:col>5</xdr:col>
                    <xdr:colOff>2152650</xdr:colOff>
                    <xdr:row>83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69" name="Drop Down 72">
              <controlPr defaultSize="0" autoLine="0" autoPict="0">
                <anchor moveWithCells="1">
                  <from>
                    <xdr:col>5</xdr:col>
                    <xdr:colOff>38100</xdr:colOff>
                    <xdr:row>84</xdr:row>
                    <xdr:rowOff>47625</xdr:rowOff>
                  </from>
                  <to>
                    <xdr:col>5</xdr:col>
                    <xdr:colOff>2152650</xdr:colOff>
                    <xdr:row>84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0" name="Drop Down 73">
              <controlPr defaultSize="0" autoLine="0" autoPict="0">
                <anchor moveWithCells="1">
                  <from>
                    <xdr:col>5</xdr:col>
                    <xdr:colOff>38100</xdr:colOff>
                    <xdr:row>85</xdr:row>
                    <xdr:rowOff>47625</xdr:rowOff>
                  </from>
                  <to>
                    <xdr:col>5</xdr:col>
                    <xdr:colOff>2152650</xdr:colOff>
                    <xdr:row>85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1" name="Drop Down 74">
              <controlPr defaultSize="0" autoLine="0" autoPict="0">
                <anchor moveWithCells="1">
                  <from>
                    <xdr:col>5</xdr:col>
                    <xdr:colOff>38100</xdr:colOff>
                    <xdr:row>86</xdr:row>
                    <xdr:rowOff>47625</xdr:rowOff>
                  </from>
                  <to>
                    <xdr:col>5</xdr:col>
                    <xdr:colOff>2152650</xdr:colOff>
                    <xdr:row>86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2" name="Drop Down 75">
              <controlPr defaultSize="0" autoLine="0" autoPict="0">
                <anchor moveWithCells="1">
                  <from>
                    <xdr:col>5</xdr:col>
                    <xdr:colOff>38100</xdr:colOff>
                    <xdr:row>87</xdr:row>
                    <xdr:rowOff>47625</xdr:rowOff>
                  </from>
                  <to>
                    <xdr:col>5</xdr:col>
                    <xdr:colOff>2152650</xdr:colOff>
                    <xdr:row>87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3" name="Drop Down 76">
              <controlPr defaultSize="0" autoLine="0" autoPict="0">
                <anchor moveWithCells="1">
                  <from>
                    <xdr:col>5</xdr:col>
                    <xdr:colOff>38100</xdr:colOff>
                    <xdr:row>88</xdr:row>
                    <xdr:rowOff>47625</xdr:rowOff>
                  </from>
                  <to>
                    <xdr:col>5</xdr:col>
                    <xdr:colOff>2152650</xdr:colOff>
                    <xdr:row>88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74" name="Drop Down 77">
              <controlPr defaultSize="0" autoLine="0" autoPict="0">
                <anchor moveWithCells="1">
                  <from>
                    <xdr:col>5</xdr:col>
                    <xdr:colOff>38100</xdr:colOff>
                    <xdr:row>89</xdr:row>
                    <xdr:rowOff>47625</xdr:rowOff>
                  </from>
                  <to>
                    <xdr:col>5</xdr:col>
                    <xdr:colOff>2152650</xdr:colOff>
                    <xdr:row>89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75" name="Drop Down 78">
              <controlPr defaultSize="0" autoLine="0" autoPict="0">
                <anchor moveWithCells="1">
                  <from>
                    <xdr:col>5</xdr:col>
                    <xdr:colOff>38100</xdr:colOff>
                    <xdr:row>90</xdr:row>
                    <xdr:rowOff>47625</xdr:rowOff>
                  </from>
                  <to>
                    <xdr:col>5</xdr:col>
                    <xdr:colOff>2152650</xdr:colOff>
                    <xdr:row>90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76" name="Drop Down 79">
              <controlPr defaultSize="0" autoLine="0" autoPict="0">
                <anchor moveWithCells="1">
                  <from>
                    <xdr:col>5</xdr:col>
                    <xdr:colOff>38100</xdr:colOff>
                    <xdr:row>91</xdr:row>
                    <xdr:rowOff>47625</xdr:rowOff>
                  </from>
                  <to>
                    <xdr:col>5</xdr:col>
                    <xdr:colOff>2152650</xdr:colOff>
                    <xdr:row>91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77" name="Drop Down 80">
              <controlPr defaultSize="0" autoLine="0" autoPict="0">
                <anchor moveWithCells="1">
                  <from>
                    <xdr:col>5</xdr:col>
                    <xdr:colOff>38100</xdr:colOff>
                    <xdr:row>92</xdr:row>
                    <xdr:rowOff>47625</xdr:rowOff>
                  </from>
                  <to>
                    <xdr:col>5</xdr:col>
                    <xdr:colOff>2152650</xdr:colOff>
                    <xdr:row>92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78" name="Drop Down 81">
              <controlPr defaultSize="0" autoLine="0" autoPict="0">
                <anchor moveWithCells="1">
                  <from>
                    <xdr:col>5</xdr:col>
                    <xdr:colOff>38100</xdr:colOff>
                    <xdr:row>93</xdr:row>
                    <xdr:rowOff>47625</xdr:rowOff>
                  </from>
                  <to>
                    <xdr:col>5</xdr:col>
                    <xdr:colOff>2152650</xdr:colOff>
                    <xdr:row>93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79" name="Drop Down 82">
              <controlPr defaultSize="0" autoLine="0" autoPict="0">
                <anchor moveWithCells="1">
                  <from>
                    <xdr:col>5</xdr:col>
                    <xdr:colOff>38100</xdr:colOff>
                    <xdr:row>94</xdr:row>
                    <xdr:rowOff>47625</xdr:rowOff>
                  </from>
                  <to>
                    <xdr:col>5</xdr:col>
                    <xdr:colOff>2152650</xdr:colOff>
                    <xdr:row>94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0" name="Drop Down 83">
              <controlPr defaultSize="0" autoLine="0" autoPict="0">
                <anchor moveWithCells="1">
                  <from>
                    <xdr:col>5</xdr:col>
                    <xdr:colOff>38100</xdr:colOff>
                    <xdr:row>95</xdr:row>
                    <xdr:rowOff>47625</xdr:rowOff>
                  </from>
                  <to>
                    <xdr:col>5</xdr:col>
                    <xdr:colOff>2152650</xdr:colOff>
                    <xdr:row>95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1" name="Drop Down 84">
              <controlPr defaultSize="0" autoLine="0" autoPict="0">
                <anchor moveWithCells="1">
                  <from>
                    <xdr:col>5</xdr:col>
                    <xdr:colOff>38100</xdr:colOff>
                    <xdr:row>96</xdr:row>
                    <xdr:rowOff>47625</xdr:rowOff>
                  </from>
                  <to>
                    <xdr:col>5</xdr:col>
                    <xdr:colOff>2152650</xdr:colOff>
                    <xdr:row>96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2" name="Drop Down 85">
              <controlPr defaultSize="0" autoLine="0" autoPict="0">
                <anchor moveWithCells="1">
                  <from>
                    <xdr:col>5</xdr:col>
                    <xdr:colOff>38100</xdr:colOff>
                    <xdr:row>97</xdr:row>
                    <xdr:rowOff>47625</xdr:rowOff>
                  </from>
                  <to>
                    <xdr:col>5</xdr:col>
                    <xdr:colOff>2152650</xdr:colOff>
                    <xdr:row>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3" name="Drop Down 86">
              <controlPr defaultSize="0" autoLine="0" autoPict="0">
                <anchor moveWithCells="1">
                  <from>
                    <xdr:col>5</xdr:col>
                    <xdr:colOff>38100</xdr:colOff>
                    <xdr:row>98</xdr:row>
                    <xdr:rowOff>47625</xdr:rowOff>
                  </from>
                  <to>
                    <xdr:col>5</xdr:col>
                    <xdr:colOff>2152650</xdr:colOff>
                    <xdr:row>98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84" name="Drop Down 87">
              <controlPr defaultSize="0" autoLine="0" autoPict="0">
                <anchor moveWithCells="1">
                  <from>
                    <xdr:col>5</xdr:col>
                    <xdr:colOff>38100</xdr:colOff>
                    <xdr:row>99</xdr:row>
                    <xdr:rowOff>47625</xdr:rowOff>
                  </from>
                  <to>
                    <xdr:col>5</xdr:col>
                    <xdr:colOff>2152650</xdr:colOff>
                    <xdr:row>99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85" name="Drop Down 88">
              <controlPr defaultSize="0" autoLine="0" autoPict="0">
                <anchor moveWithCells="1">
                  <from>
                    <xdr:col>5</xdr:col>
                    <xdr:colOff>38100</xdr:colOff>
                    <xdr:row>100</xdr:row>
                    <xdr:rowOff>47625</xdr:rowOff>
                  </from>
                  <to>
                    <xdr:col>5</xdr:col>
                    <xdr:colOff>2152650</xdr:colOff>
                    <xdr:row>100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86" name="Drop Down 89">
              <controlPr defaultSize="0" autoLine="0" autoPict="0">
                <anchor moveWithCells="1">
                  <from>
                    <xdr:col>5</xdr:col>
                    <xdr:colOff>38100</xdr:colOff>
                    <xdr:row>101</xdr:row>
                    <xdr:rowOff>47625</xdr:rowOff>
                  </from>
                  <to>
                    <xdr:col>5</xdr:col>
                    <xdr:colOff>2152650</xdr:colOff>
                    <xdr:row>101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87" name="Drop Down 90">
              <controlPr defaultSize="0" autoLine="0" autoPict="0">
                <anchor moveWithCells="1">
                  <from>
                    <xdr:col>5</xdr:col>
                    <xdr:colOff>38100</xdr:colOff>
                    <xdr:row>102</xdr:row>
                    <xdr:rowOff>47625</xdr:rowOff>
                  </from>
                  <to>
                    <xdr:col>5</xdr:col>
                    <xdr:colOff>2152650</xdr:colOff>
                    <xdr:row>102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88" name="Drop Down 91">
              <controlPr defaultSize="0" autoLine="0" autoPict="0">
                <anchor moveWithCells="1">
                  <from>
                    <xdr:col>5</xdr:col>
                    <xdr:colOff>38100</xdr:colOff>
                    <xdr:row>103</xdr:row>
                    <xdr:rowOff>47625</xdr:rowOff>
                  </from>
                  <to>
                    <xdr:col>5</xdr:col>
                    <xdr:colOff>2152650</xdr:colOff>
                    <xdr:row>103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89" name="Drop Down 92">
              <controlPr defaultSize="0" autoLine="0" autoPict="0">
                <anchor moveWithCells="1">
                  <from>
                    <xdr:col>5</xdr:col>
                    <xdr:colOff>38100</xdr:colOff>
                    <xdr:row>104</xdr:row>
                    <xdr:rowOff>47625</xdr:rowOff>
                  </from>
                  <to>
                    <xdr:col>5</xdr:col>
                    <xdr:colOff>2152650</xdr:colOff>
                    <xdr:row>104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0" name="Drop Down 93">
              <controlPr defaultSize="0" autoLine="0" autoPict="0">
                <anchor moveWithCells="1">
                  <from>
                    <xdr:col>5</xdr:col>
                    <xdr:colOff>38100</xdr:colOff>
                    <xdr:row>105</xdr:row>
                    <xdr:rowOff>47625</xdr:rowOff>
                  </from>
                  <to>
                    <xdr:col>5</xdr:col>
                    <xdr:colOff>2152650</xdr:colOff>
                    <xdr:row>105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1" name="Drop Down 94">
              <controlPr defaultSize="0" autoLine="0" autoPict="0">
                <anchor moveWithCells="1">
                  <from>
                    <xdr:col>5</xdr:col>
                    <xdr:colOff>38100</xdr:colOff>
                    <xdr:row>106</xdr:row>
                    <xdr:rowOff>47625</xdr:rowOff>
                  </from>
                  <to>
                    <xdr:col>5</xdr:col>
                    <xdr:colOff>2152650</xdr:colOff>
                    <xdr:row>106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2" name="Drop Down 95">
              <controlPr defaultSize="0" autoLine="0" autoPict="0">
                <anchor moveWithCells="1">
                  <from>
                    <xdr:col>5</xdr:col>
                    <xdr:colOff>38100</xdr:colOff>
                    <xdr:row>107</xdr:row>
                    <xdr:rowOff>47625</xdr:rowOff>
                  </from>
                  <to>
                    <xdr:col>5</xdr:col>
                    <xdr:colOff>2152650</xdr:colOff>
                    <xdr:row>107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3" name="Drop Down 96">
              <controlPr defaultSize="0" autoLine="0" autoPict="0">
                <anchor moveWithCells="1">
                  <from>
                    <xdr:col>5</xdr:col>
                    <xdr:colOff>38100</xdr:colOff>
                    <xdr:row>108</xdr:row>
                    <xdr:rowOff>47625</xdr:rowOff>
                  </from>
                  <to>
                    <xdr:col>5</xdr:col>
                    <xdr:colOff>2152650</xdr:colOff>
                    <xdr:row>108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94" name="Drop Down 97">
              <controlPr defaultSize="0" autoLine="0" autoPict="0">
                <anchor moveWithCells="1">
                  <from>
                    <xdr:col>5</xdr:col>
                    <xdr:colOff>38100</xdr:colOff>
                    <xdr:row>109</xdr:row>
                    <xdr:rowOff>47625</xdr:rowOff>
                  </from>
                  <to>
                    <xdr:col>5</xdr:col>
                    <xdr:colOff>2152650</xdr:colOff>
                    <xdr:row>109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95" name="Drop Down 98">
              <controlPr defaultSize="0" autoLine="0" autoPict="0">
                <anchor moveWithCells="1">
                  <from>
                    <xdr:col>5</xdr:col>
                    <xdr:colOff>38100</xdr:colOff>
                    <xdr:row>110</xdr:row>
                    <xdr:rowOff>47625</xdr:rowOff>
                  </from>
                  <to>
                    <xdr:col>5</xdr:col>
                    <xdr:colOff>2152650</xdr:colOff>
                    <xdr:row>110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96" name="Drop Down 99">
              <controlPr defaultSize="0" autoLine="0" autoPict="0">
                <anchor moveWithCells="1">
                  <from>
                    <xdr:col>5</xdr:col>
                    <xdr:colOff>38100</xdr:colOff>
                    <xdr:row>111</xdr:row>
                    <xdr:rowOff>47625</xdr:rowOff>
                  </from>
                  <to>
                    <xdr:col>5</xdr:col>
                    <xdr:colOff>2152650</xdr:colOff>
                    <xdr:row>111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97" name="Drop Down 100">
              <controlPr defaultSize="0" autoLine="0" autoPict="0">
                <anchor moveWithCells="1">
                  <from>
                    <xdr:col>5</xdr:col>
                    <xdr:colOff>38100</xdr:colOff>
                    <xdr:row>112</xdr:row>
                    <xdr:rowOff>47625</xdr:rowOff>
                  </from>
                  <to>
                    <xdr:col>5</xdr:col>
                    <xdr:colOff>2152650</xdr:colOff>
                    <xdr:row>112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98" name="Drop Down 101">
              <controlPr defaultSize="0" autoLine="0" autoPict="0">
                <anchor moveWithCells="1">
                  <from>
                    <xdr:col>5</xdr:col>
                    <xdr:colOff>38100</xdr:colOff>
                    <xdr:row>113</xdr:row>
                    <xdr:rowOff>47625</xdr:rowOff>
                  </from>
                  <to>
                    <xdr:col>5</xdr:col>
                    <xdr:colOff>2152650</xdr:colOff>
                    <xdr:row>113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99" name="Drop Down 102">
              <controlPr defaultSize="0" autoLine="0" autoPict="0">
                <anchor moveWithCells="1">
                  <from>
                    <xdr:col>5</xdr:col>
                    <xdr:colOff>38100</xdr:colOff>
                    <xdr:row>114</xdr:row>
                    <xdr:rowOff>47625</xdr:rowOff>
                  </from>
                  <to>
                    <xdr:col>5</xdr:col>
                    <xdr:colOff>2152650</xdr:colOff>
                    <xdr:row>114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0" name="Drop Down 103">
              <controlPr defaultSize="0" autoLine="0" autoPict="0">
                <anchor moveWithCells="1">
                  <from>
                    <xdr:col>5</xdr:col>
                    <xdr:colOff>38100</xdr:colOff>
                    <xdr:row>115</xdr:row>
                    <xdr:rowOff>47625</xdr:rowOff>
                  </from>
                  <to>
                    <xdr:col>5</xdr:col>
                    <xdr:colOff>2152650</xdr:colOff>
                    <xdr:row>115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1" name="Drop Down 104">
              <controlPr defaultSize="0" autoLine="0" autoPict="0">
                <anchor moveWithCells="1">
                  <from>
                    <xdr:col>5</xdr:col>
                    <xdr:colOff>38100</xdr:colOff>
                    <xdr:row>116</xdr:row>
                    <xdr:rowOff>47625</xdr:rowOff>
                  </from>
                  <to>
                    <xdr:col>5</xdr:col>
                    <xdr:colOff>2152650</xdr:colOff>
                    <xdr:row>116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2" name="Drop Down 105">
              <controlPr defaultSize="0" autoLine="0" autoPict="0">
                <anchor moveWithCells="1">
                  <from>
                    <xdr:col>5</xdr:col>
                    <xdr:colOff>38100</xdr:colOff>
                    <xdr:row>117</xdr:row>
                    <xdr:rowOff>47625</xdr:rowOff>
                  </from>
                  <to>
                    <xdr:col>5</xdr:col>
                    <xdr:colOff>2152650</xdr:colOff>
                    <xdr:row>117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3" name="Drop Down 106">
              <controlPr defaultSize="0" autoLine="0" autoPict="0">
                <anchor moveWithCells="1">
                  <from>
                    <xdr:col>5</xdr:col>
                    <xdr:colOff>38100</xdr:colOff>
                    <xdr:row>118</xdr:row>
                    <xdr:rowOff>47625</xdr:rowOff>
                  </from>
                  <to>
                    <xdr:col>5</xdr:col>
                    <xdr:colOff>2152650</xdr:colOff>
                    <xdr:row>118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04" name="Drop Down 107">
              <controlPr defaultSize="0" autoLine="0" autoPict="0">
                <anchor moveWithCells="1">
                  <from>
                    <xdr:col>5</xdr:col>
                    <xdr:colOff>38100</xdr:colOff>
                    <xdr:row>119</xdr:row>
                    <xdr:rowOff>47625</xdr:rowOff>
                  </from>
                  <to>
                    <xdr:col>5</xdr:col>
                    <xdr:colOff>2152650</xdr:colOff>
                    <xdr:row>119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05" name="Drop Down 108">
              <controlPr defaultSize="0" autoLine="0" autoPict="0">
                <anchor moveWithCells="1">
                  <from>
                    <xdr:col>5</xdr:col>
                    <xdr:colOff>38100</xdr:colOff>
                    <xdr:row>120</xdr:row>
                    <xdr:rowOff>47625</xdr:rowOff>
                  </from>
                  <to>
                    <xdr:col>5</xdr:col>
                    <xdr:colOff>2152650</xdr:colOff>
                    <xdr:row>120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06" name="Drop Down 109">
              <controlPr defaultSize="0" autoLine="0" autoPict="0">
                <anchor moveWithCells="1">
                  <from>
                    <xdr:col>5</xdr:col>
                    <xdr:colOff>38100</xdr:colOff>
                    <xdr:row>121</xdr:row>
                    <xdr:rowOff>47625</xdr:rowOff>
                  </from>
                  <to>
                    <xdr:col>5</xdr:col>
                    <xdr:colOff>2152650</xdr:colOff>
                    <xdr:row>121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07" name="Drop Down 110">
              <controlPr defaultSize="0" autoLine="0" autoPict="0">
                <anchor moveWithCells="1">
                  <from>
                    <xdr:col>5</xdr:col>
                    <xdr:colOff>38100</xdr:colOff>
                    <xdr:row>122</xdr:row>
                    <xdr:rowOff>47625</xdr:rowOff>
                  </from>
                  <to>
                    <xdr:col>5</xdr:col>
                    <xdr:colOff>2152650</xdr:colOff>
                    <xdr:row>122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08" name="Drop Down 111">
              <controlPr defaultSize="0" autoLine="0" autoPict="0">
                <anchor moveWithCells="1">
                  <from>
                    <xdr:col>5</xdr:col>
                    <xdr:colOff>38100</xdr:colOff>
                    <xdr:row>123</xdr:row>
                    <xdr:rowOff>47625</xdr:rowOff>
                  </from>
                  <to>
                    <xdr:col>5</xdr:col>
                    <xdr:colOff>2152650</xdr:colOff>
                    <xdr:row>123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09" name="Drop Down 112">
              <controlPr defaultSize="0" autoLine="0" autoPict="0">
                <anchor moveWithCells="1">
                  <from>
                    <xdr:col>5</xdr:col>
                    <xdr:colOff>38100</xdr:colOff>
                    <xdr:row>124</xdr:row>
                    <xdr:rowOff>47625</xdr:rowOff>
                  </from>
                  <to>
                    <xdr:col>5</xdr:col>
                    <xdr:colOff>2152650</xdr:colOff>
                    <xdr:row>124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0" name="Drop Down 113">
              <controlPr defaultSize="0" autoLine="0" autoPict="0">
                <anchor moveWithCells="1">
                  <from>
                    <xdr:col>5</xdr:col>
                    <xdr:colOff>38100</xdr:colOff>
                    <xdr:row>125</xdr:row>
                    <xdr:rowOff>47625</xdr:rowOff>
                  </from>
                  <to>
                    <xdr:col>5</xdr:col>
                    <xdr:colOff>2152650</xdr:colOff>
                    <xdr:row>125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1" name="Drop Down 114">
              <controlPr defaultSize="0" autoLine="0" autoPict="0">
                <anchor moveWithCells="1">
                  <from>
                    <xdr:col>5</xdr:col>
                    <xdr:colOff>38100</xdr:colOff>
                    <xdr:row>126</xdr:row>
                    <xdr:rowOff>47625</xdr:rowOff>
                  </from>
                  <to>
                    <xdr:col>5</xdr:col>
                    <xdr:colOff>2152650</xdr:colOff>
                    <xdr:row>126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2" name="Drop Down 115">
              <controlPr defaultSize="0" autoLine="0" autoPict="0">
                <anchor moveWithCells="1">
                  <from>
                    <xdr:col>5</xdr:col>
                    <xdr:colOff>38100</xdr:colOff>
                    <xdr:row>127</xdr:row>
                    <xdr:rowOff>47625</xdr:rowOff>
                  </from>
                  <to>
                    <xdr:col>5</xdr:col>
                    <xdr:colOff>2152650</xdr:colOff>
                    <xdr:row>127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3" name="Drop Down 116">
              <controlPr defaultSize="0" autoLine="0" autoPict="0">
                <anchor moveWithCells="1">
                  <from>
                    <xdr:col>5</xdr:col>
                    <xdr:colOff>38100</xdr:colOff>
                    <xdr:row>128</xdr:row>
                    <xdr:rowOff>47625</xdr:rowOff>
                  </from>
                  <to>
                    <xdr:col>5</xdr:col>
                    <xdr:colOff>2152650</xdr:colOff>
                    <xdr:row>128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14" name="Drop Down 117">
              <controlPr defaultSize="0" autoLine="0" autoPict="0">
                <anchor moveWithCells="1">
                  <from>
                    <xdr:col>5</xdr:col>
                    <xdr:colOff>38100</xdr:colOff>
                    <xdr:row>129</xdr:row>
                    <xdr:rowOff>47625</xdr:rowOff>
                  </from>
                  <to>
                    <xdr:col>5</xdr:col>
                    <xdr:colOff>2152650</xdr:colOff>
                    <xdr:row>129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15" name="Drop Down 118">
              <controlPr defaultSize="0" autoLine="0" autoPict="0">
                <anchor moveWithCells="1">
                  <from>
                    <xdr:col>5</xdr:col>
                    <xdr:colOff>38100</xdr:colOff>
                    <xdr:row>130</xdr:row>
                    <xdr:rowOff>47625</xdr:rowOff>
                  </from>
                  <to>
                    <xdr:col>5</xdr:col>
                    <xdr:colOff>2152650</xdr:colOff>
                    <xdr:row>130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16" name="Drop Down 119">
              <controlPr defaultSize="0" autoLine="0" autoPict="0">
                <anchor moveWithCells="1">
                  <from>
                    <xdr:col>5</xdr:col>
                    <xdr:colOff>38100</xdr:colOff>
                    <xdr:row>131</xdr:row>
                    <xdr:rowOff>47625</xdr:rowOff>
                  </from>
                  <to>
                    <xdr:col>5</xdr:col>
                    <xdr:colOff>2152650</xdr:colOff>
                    <xdr:row>131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17" name="Drop Down 120">
              <controlPr defaultSize="0" autoLine="0" autoPict="0">
                <anchor moveWithCells="1">
                  <from>
                    <xdr:col>5</xdr:col>
                    <xdr:colOff>38100</xdr:colOff>
                    <xdr:row>132</xdr:row>
                    <xdr:rowOff>47625</xdr:rowOff>
                  </from>
                  <to>
                    <xdr:col>5</xdr:col>
                    <xdr:colOff>2152650</xdr:colOff>
                    <xdr:row>132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18" name="Drop Down 121">
              <controlPr defaultSize="0" autoLine="0" autoPict="0">
                <anchor moveWithCells="1">
                  <from>
                    <xdr:col>5</xdr:col>
                    <xdr:colOff>38100</xdr:colOff>
                    <xdr:row>133</xdr:row>
                    <xdr:rowOff>47625</xdr:rowOff>
                  </from>
                  <to>
                    <xdr:col>5</xdr:col>
                    <xdr:colOff>2152650</xdr:colOff>
                    <xdr:row>133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19" name="Drop Down 122">
              <controlPr defaultSize="0" autoLine="0" autoPict="0">
                <anchor moveWithCells="1">
                  <from>
                    <xdr:col>5</xdr:col>
                    <xdr:colOff>38100</xdr:colOff>
                    <xdr:row>134</xdr:row>
                    <xdr:rowOff>47625</xdr:rowOff>
                  </from>
                  <to>
                    <xdr:col>5</xdr:col>
                    <xdr:colOff>2152650</xdr:colOff>
                    <xdr:row>134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0" name="Drop Down 123">
              <controlPr defaultSize="0" autoLine="0" autoPict="0">
                <anchor moveWithCells="1">
                  <from>
                    <xdr:col>5</xdr:col>
                    <xdr:colOff>38100</xdr:colOff>
                    <xdr:row>135</xdr:row>
                    <xdr:rowOff>47625</xdr:rowOff>
                  </from>
                  <to>
                    <xdr:col>5</xdr:col>
                    <xdr:colOff>2152650</xdr:colOff>
                    <xdr:row>135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1" name="Drop Down 124">
              <controlPr defaultSize="0" autoLine="0" autoPict="0">
                <anchor moveWithCells="1">
                  <from>
                    <xdr:col>5</xdr:col>
                    <xdr:colOff>38100</xdr:colOff>
                    <xdr:row>136</xdr:row>
                    <xdr:rowOff>47625</xdr:rowOff>
                  </from>
                  <to>
                    <xdr:col>5</xdr:col>
                    <xdr:colOff>2152650</xdr:colOff>
                    <xdr:row>136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2" name="Drop Down 125">
              <controlPr defaultSize="0" autoLine="0" autoPict="0">
                <anchor moveWithCells="1">
                  <from>
                    <xdr:col>5</xdr:col>
                    <xdr:colOff>38100</xdr:colOff>
                    <xdr:row>137</xdr:row>
                    <xdr:rowOff>47625</xdr:rowOff>
                  </from>
                  <to>
                    <xdr:col>5</xdr:col>
                    <xdr:colOff>2152650</xdr:colOff>
                    <xdr:row>137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23" name="Drop Down 6">
              <controlPr defaultSize="0" autoLine="0" autoPict="0">
                <anchor moveWithCells="1">
                  <from>
                    <xdr:col>5</xdr:col>
                    <xdr:colOff>38100</xdr:colOff>
                    <xdr:row>19</xdr:row>
                    <xdr:rowOff>47625</xdr:rowOff>
                  </from>
                  <to>
                    <xdr:col>5</xdr:col>
                    <xdr:colOff>2152650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24" name="Drop Down 138">
              <controlPr defaultSize="0" autoLine="0" autoPict="0">
                <anchor moveWithCells="1">
                  <from>
                    <xdr:col>5</xdr:col>
                    <xdr:colOff>38100</xdr:colOff>
                    <xdr:row>18</xdr:row>
                    <xdr:rowOff>47625</xdr:rowOff>
                  </from>
                  <to>
                    <xdr:col>5</xdr:col>
                    <xdr:colOff>2152650</xdr:colOff>
                    <xdr:row>18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6180A-CC83-4A5C-9E95-808EDBD5C3DA}">
  <sheetPr>
    <pageSetUpPr fitToPage="1"/>
  </sheetPr>
  <dimension ref="A1:H25"/>
  <sheetViews>
    <sheetView zoomScaleNormal="100" workbookViewId="0">
      <selection activeCell="H3" sqref="H3"/>
    </sheetView>
  </sheetViews>
  <sheetFormatPr baseColWidth="10" defaultRowHeight="15" x14ac:dyDescent="0.25"/>
  <cols>
    <col min="1" max="1" width="8.42578125" customWidth="1"/>
    <col min="2" max="4" width="5.5703125" customWidth="1"/>
    <col min="5" max="5" width="58" customWidth="1"/>
    <col min="8" max="8" width="19.5703125" customWidth="1"/>
  </cols>
  <sheetData>
    <row r="1" spans="1:8" ht="15.75" thickBot="1" x14ac:dyDescent="0.3"/>
    <row r="2" spans="1:8" ht="19.5" thickBot="1" x14ac:dyDescent="0.35">
      <c r="A2" s="121" t="s">
        <v>61</v>
      </c>
      <c r="B2" s="242" t="s">
        <v>58</v>
      </c>
      <c r="C2" s="243"/>
      <c r="D2" s="153"/>
      <c r="E2" s="109" t="s">
        <v>42</v>
      </c>
      <c r="F2" s="242" t="s">
        <v>59</v>
      </c>
      <c r="G2" s="244"/>
      <c r="H2" s="120" t="s">
        <v>60</v>
      </c>
    </row>
    <row r="3" spans="1:8" ht="23.25" x14ac:dyDescent="0.35">
      <c r="A3" s="154">
        <v>1</v>
      </c>
      <c r="B3" s="112" t="s">
        <v>16</v>
      </c>
      <c r="C3" s="110"/>
      <c r="D3" s="174"/>
      <c r="E3" s="137" t="s">
        <v>0</v>
      </c>
      <c r="F3" s="115">
        <v>120</v>
      </c>
      <c r="G3" s="116"/>
      <c r="H3" s="141"/>
    </row>
    <row r="4" spans="1:8" ht="23.25" x14ac:dyDescent="0.35">
      <c r="A4" s="154">
        <v>2</v>
      </c>
      <c r="B4" s="113" t="s">
        <v>16</v>
      </c>
      <c r="C4" s="10"/>
      <c r="D4" s="175"/>
      <c r="E4" s="138" t="s">
        <v>1</v>
      </c>
      <c r="F4" s="117">
        <v>120</v>
      </c>
      <c r="G4" s="118"/>
      <c r="H4" s="141"/>
    </row>
    <row r="5" spans="1:8" ht="23.25" x14ac:dyDescent="0.35">
      <c r="A5" s="154">
        <v>3</v>
      </c>
      <c r="B5" s="113" t="s">
        <v>16</v>
      </c>
      <c r="C5" s="10"/>
      <c r="D5" s="175"/>
      <c r="E5" s="138" t="s">
        <v>2</v>
      </c>
      <c r="F5" s="117">
        <v>120</v>
      </c>
      <c r="G5" s="118"/>
      <c r="H5" s="141"/>
    </row>
    <row r="6" spans="1:8" ht="23.25" x14ac:dyDescent="0.35">
      <c r="A6" s="154">
        <v>4</v>
      </c>
      <c r="B6" s="113" t="s">
        <v>16</v>
      </c>
      <c r="C6" s="10"/>
      <c r="D6" s="175"/>
      <c r="E6" s="138" t="s">
        <v>3</v>
      </c>
      <c r="F6" s="117">
        <v>120</v>
      </c>
      <c r="G6" s="172">
        <v>150</v>
      </c>
      <c r="H6" s="141"/>
    </row>
    <row r="7" spans="1:8" ht="23.25" x14ac:dyDescent="0.35">
      <c r="A7" s="154">
        <v>5</v>
      </c>
      <c r="B7" s="113" t="s">
        <v>16</v>
      </c>
      <c r="C7" s="10"/>
      <c r="D7" s="175"/>
      <c r="E7" s="138" t="s">
        <v>4</v>
      </c>
      <c r="F7" s="117">
        <v>120</v>
      </c>
      <c r="G7" s="172">
        <v>150</v>
      </c>
      <c r="H7" s="141"/>
    </row>
    <row r="8" spans="1:8" ht="23.25" x14ac:dyDescent="0.35">
      <c r="A8" s="154">
        <v>6</v>
      </c>
      <c r="B8" s="113" t="s">
        <v>16</v>
      </c>
      <c r="C8" s="10"/>
      <c r="D8" s="175"/>
      <c r="E8" s="138" t="s">
        <v>5</v>
      </c>
      <c r="F8" s="117">
        <v>120</v>
      </c>
      <c r="G8" s="172">
        <v>150</v>
      </c>
      <c r="H8" s="141"/>
    </row>
    <row r="9" spans="1:8" ht="23.25" x14ac:dyDescent="0.35">
      <c r="A9" s="154">
        <v>7</v>
      </c>
      <c r="B9" s="113" t="s">
        <v>16</v>
      </c>
      <c r="C9" s="10"/>
      <c r="D9" s="175"/>
      <c r="E9" s="138" t="s">
        <v>6</v>
      </c>
      <c r="F9" s="117">
        <v>120</v>
      </c>
      <c r="G9" s="119"/>
      <c r="H9" s="141"/>
    </row>
    <row r="10" spans="1:8" ht="23.25" x14ac:dyDescent="0.35">
      <c r="A10" s="154">
        <v>8</v>
      </c>
      <c r="B10" s="113" t="s">
        <v>16</v>
      </c>
      <c r="C10" s="10"/>
      <c r="D10" s="175"/>
      <c r="E10" s="138" t="s">
        <v>84</v>
      </c>
      <c r="F10" s="117">
        <v>120</v>
      </c>
      <c r="G10" s="172">
        <v>150</v>
      </c>
      <c r="H10" s="141"/>
    </row>
    <row r="11" spans="1:8" ht="23.25" x14ac:dyDescent="0.35">
      <c r="A11" s="154">
        <v>9</v>
      </c>
      <c r="B11" s="113" t="s">
        <v>16</v>
      </c>
      <c r="C11" s="10"/>
      <c r="D11" s="175"/>
      <c r="E11" s="138" t="s">
        <v>85</v>
      </c>
      <c r="F11" s="117">
        <v>120</v>
      </c>
      <c r="G11" s="172">
        <v>150</v>
      </c>
      <c r="H11" s="141"/>
    </row>
    <row r="12" spans="1:8" ht="23.25" x14ac:dyDescent="0.35">
      <c r="A12" s="154">
        <v>10</v>
      </c>
      <c r="B12" s="113" t="s">
        <v>16</v>
      </c>
      <c r="C12" s="10"/>
      <c r="D12" s="175"/>
      <c r="E12" s="138" t="s">
        <v>75</v>
      </c>
      <c r="F12" s="117">
        <v>120</v>
      </c>
      <c r="G12" s="172">
        <v>150</v>
      </c>
      <c r="H12" s="141"/>
    </row>
    <row r="13" spans="1:8" ht="23.25" x14ac:dyDescent="0.35">
      <c r="A13" s="111">
        <v>11</v>
      </c>
      <c r="B13" s="114"/>
      <c r="C13" s="9" t="s">
        <v>17</v>
      </c>
      <c r="D13" s="176"/>
      <c r="E13" s="138" t="s">
        <v>7</v>
      </c>
      <c r="F13" s="117">
        <v>120</v>
      </c>
      <c r="G13" s="172">
        <v>150</v>
      </c>
      <c r="H13" s="141"/>
    </row>
    <row r="14" spans="1:8" ht="23.25" x14ac:dyDescent="0.35">
      <c r="A14" s="111">
        <v>12</v>
      </c>
      <c r="B14" s="114"/>
      <c r="C14" s="9" t="s">
        <v>17</v>
      </c>
      <c r="D14" s="176"/>
      <c r="E14" s="138" t="s">
        <v>8</v>
      </c>
      <c r="F14" s="117">
        <v>120</v>
      </c>
      <c r="G14" s="172">
        <v>150</v>
      </c>
      <c r="H14" s="141"/>
    </row>
    <row r="15" spans="1:8" ht="23.25" x14ac:dyDescent="0.35">
      <c r="A15" s="111">
        <v>13</v>
      </c>
      <c r="B15" s="114"/>
      <c r="C15" s="9" t="s">
        <v>17</v>
      </c>
      <c r="D15" s="176"/>
      <c r="E15" s="138" t="s">
        <v>12</v>
      </c>
      <c r="F15" s="117">
        <v>120</v>
      </c>
      <c r="G15" s="119"/>
      <c r="H15" s="141"/>
    </row>
    <row r="16" spans="1:8" ht="23.25" x14ac:dyDescent="0.35">
      <c r="A16" s="111">
        <v>14</v>
      </c>
      <c r="B16" s="114"/>
      <c r="C16" s="9" t="s">
        <v>17</v>
      </c>
      <c r="D16" s="176"/>
      <c r="E16" s="138" t="s">
        <v>76</v>
      </c>
      <c r="F16" s="117">
        <v>120</v>
      </c>
      <c r="G16" s="119"/>
      <c r="H16" s="141"/>
    </row>
    <row r="17" spans="1:8" ht="23.25" x14ac:dyDescent="0.35">
      <c r="A17" s="111">
        <v>15</v>
      </c>
      <c r="B17" s="114"/>
      <c r="C17" s="9" t="s">
        <v>17</v>
      </c>
      <c r="D17" s="176"/>
      <c r="E17" s="138" t="s">
        <v>86</v>
      </c>
      <c r="F17" s="117">
        <v>120</v>
      </c>
      <c r="G17" s="7"/>
      <c r="H17" s="141"/>
    </row>
    <row r="18" spans="1:8" ht="23.25" x14ac:dyDescent="0.35">
      <c r="A18" s="111">
        <v>16</v>
      </c>
      <c r="B18" s="114"/>
      <c r="C18" s="9" t="s">
        <v>17</v>
      </c>
      <c r="D18" s="176"/>
      <c r="E18" s="138" t="s">
        <v>9</v>
      </c>
      <c r="F18" s="117">
        <v>120</v>
      </c>
      <c r="G18" s="7"/>
      <c r="H18" s="141"/>
    </row>
    <row r="19" spans="1:8" ht="23.25" x14ac:dyDescent="0.35">
      <c r="A19" s="111">
        <v>17</v>
      </c>
      <c r="B19" s="114"/>
      <c r="C19" s="9" t="s">
        <v>17</v>
      </c>
      <c r="D19" s="176"/>
      <c r="E19" s="138" t="s">
        <v>78</v>
      </c>
      <c r="F19" s="117">
        <v>120</v>
      </c>
      <c r="G19" s="7"/>
      <c r="H19" s="141"/>
    </row>
    <row r="20" spans="1:8" ht="23.25" x14ac:dyDescent="0.35">
      <c r="A20" s="111">
        <v>18</v>
      </c>
      <c r="B20" s="114"/>
      <c r="C20" s="9" t="s">
        <v>17</v>
      </c>
      <c r="D20" s="176"/>
      <c r="E20" s="138" t="s">
        <v>77</v>
      </c>
      <c r="F20" s="117">
        <v>120</v>
      </c>
      <c r="G20" s="7"/>
      <c r="H20" s="141"/>
    </row>
    <row r="21" spans="1:8" ht="23.25" x14ac:dyDescent="0.35">
      <c r="A21" s="111">
        <v>19</v>
      </c>
      <c r="B21" s="114"/>
      <c r="C21" s="9" t="s">
        <v>17</v>
      </c>
      <c r="D21" s="176"/>
      <c r="E21" s="138" t="s">
        <v>79</v>
      </c>
      <c r="F21" s="117">
        <v>120</v>
      </c>
      <c r="G21" s="7"/>
      <c r="H21" s="141"/>
    </row>
    <row r="22" spans="1:8" ht="23.25" x14ac:dyDescent="0.35">
      <c r="A22" s="111">
        <v>20</v>
      </c>
      <c r="B22" s="114"/>
      <c r="C22" s="9" t="s">
        <v>17</v>
      </c>
      <c r="D22" s="176"/>
      <c r="E22" s="138" t="s">
        <v>80</v>
      </c>
      <c r="F22" s="117">
        <v>120</v>
      </c>
      <c r="G22" s="7"/>
      <c r="H22" s="141"/>
    </row>
    <row r="23" spans="1:8" ht="19.5" thickBot="1" x14ac:dyDescent="0.3">
      <c r="A23" s="1"/>
      <c r="B23" s="1"/>
      <c r="C23" s="1"/>
      <c r="D23" s="1"/>
      <c r="E23" s="2"/>
    </row>
    <row r="24" spans="1:8" ht="21" customHeight="1" x14ac:dyDescent="0.35">
      <c r="E24" s="245" t="s">
        <v>64</v>
      </c>
      <c r="F24" s="247" t="s">
        <v>65</v>
      </c>
      <c r="G24" s="248"/>
      <c r="H24" s="142">
        <f>'EKA-5 Aufnahmenerfassung 2022'!$M$3</f>
        <v>0</v>
      </c>
    </row>
    <row r="25" spans="1:8" ht="21.75" customHeight="1" thickBot="1" x14ac:dyDescent="0.4">
      <c r="E25" s="246"/>
      <c r="F25" s="249" t="s">
        <v>66</v>
      </c>
      <c r="G25" s="250"/>
      <c r="H25" s="143">
        <f>'EKA-5 Aufnahmenerfassung 2022'!$Q$3</f>
        <v>0</v>
      </c>
    </row>
  </sheetData>
  <sheetProtection algorithmName="SHA-512" hashValue="UOyHIomNAsaIXUJSTG0h2Mhczs9FOdRp2Col2MGakFB2X0Xh7u2gy9eRKQBt8cbaXsS4ekUGuT0z/fEjqHB3Iw==" saltValue="2Zsoia6PY6D/B8cq9xexdw==" spinCount="100000" sheet="1" objects="1" scenarios="1"/>
  <mergeCells count="5">
    <mergeCell ref="B2:C2"/>
    <mergeCell ref="F2:G2"/>
    <mergeCell ref="E24:E25"/>
    <mergeCell ref="F24:G24"/>
    <mergeCell ref="F25:G25"/>
  </mergeCells>
  <dataValidations count="1">
    <dataValidation type="date" allowBlank="1" showInputMessage="1" showErrorMessage="1" errorTitle="FALSCHES DATUM" error="das Datum liegt VOR Kursbeginn _x000a_oder _x000a_NACH Kursende_x000a_Bitte überprüfen - DANKE" promptTitle="Datum des Unterrichts" prompt="Das Datum muss innerhalb der Kursdauer liegen" sqref="H3:H22" xr:uid="{DEB0CB9C-A503-4642-A25B-EC7197FE1DFE}">
      <formula1>$H$24</formula1>
      <formula2>$H$25</formula2>
    </dataValidation>
  </dataValidations>
  <pageMargins left="0.70866141732283472" right="0.70866141732283472" top="0.78740157480314965" bottom="0.78740157480314965" header="0.31496062992125984" footer="0.31496062992125984"/>
  <pageSetup paperSize="9" scale="69" orientation="portrait" horizontalDpi="0" verticalDpi="0" r:id="rId1"/>
  <headerFooter>
    <oddHeader>&amp;L&amp;"-,Fett"&amp;18EKA - 5&amp;"-,Standard"&amp;11
Erweiterte Konventionelle Aufnahmen&amp;R&amp;D</oddHeader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pageSetUpPr fitToPage="1"/>
  </sheetPr>
  <dimension ref="A1:AE37"/>
  <sheetViews>
    <sheetView zoomScaleNormal="100" workbookViewId="0">
      <selection activeCell="M37" sqref="M37:S37"/>
    </sheetView>
  </sheetViews>
  <sheetFormatPr baseColWidth="10" defaultRowHeight="15" x14ac:dyDescent="0.25"/>
  <cols>
    <col min="1" max="1" width="3.7109375" customWidth="1"/>
    <col min="2" max="2" width="3.7109375" style="31" customWidth="1"/>
    <col min="3" max="3" width="38.28515625" customWidth="1"/>
    <col min="4" max="28" width="3.85546875" customWidth="1"/>
    <col min="29" max="29" width="5.28515625" customWidth="1"/>
    <col min="30" max="30" width="3.140625" style="27" customWidth="1"/>
    <col min="31" max="31" width="3.28515625" style="27" customWidth="1"/>
  </cols>
  <sheetData>
    <row r="1" spans="1:31" ht="16.5" customHeight="1" thickBot="1" x14ac:dyDescent="0.3">
      <c r="A1" s="214" t="str">
        <f>'EKA-5 Aufnahmenerfassung 2022'!$B$8</f>
        <v>EKA 5</v>
      </c>
      <c r="B1" s="215"/>
      <c r="C1" s="220" t="s">
        <v>27</v>
      </c>
      <c r="D1" s="251" t="s">
        <v>28</v>
      </c>
      <c r="E1" s="252"/>
      <c r="F1" s="253">
        <f>'EKA-5 Aufnahmenerfassung 2022'!$F$3</f>
        <v>0</v>
      </c>
      <c r="G1" s="254"/>
      <c r="H1" s="254"/>
      <c r="I1" s="254"/>
      <c r="J1" s="254"/>
      <c r="K1" s="254"/>
      <c r="L1" s="254"/>
      <c r="M1" s="254"/>
      <c r="N1" s="255"/>
      <c r="O1" s="256" t="s">
        <v>29</v>
      </c>
      <c r="P1" s="257"/>
      <c r="Q1" s="258"/>
      <c r="R1" s="253">
        <f>'EKA-5 Aufnahmenerfassung 2022'!$H$3</f>
        <v>0</v>
      </c>
      <c r="S1" s="254"/>
      <c r="T1" s="254"/>
      <c r="U1" s="254"/>
      <c r="V1" s="254"/>
      <c r="W1" s="254"/>
      <c r="X1" s="254"/>
      <c r="Y1" s="254"/>
      <c r="Z1" s="255"/>
      <c r="AA1" s="25"/>
      <c r="AB1" s="214" t="str">
        <f t="shared" ref="AB1" si="0">$A$1</f>
        <v>EKA 5</v>
      </c>
      <c r="AC1" s="215"/>
      <c r="AD1" s="26"/>
      <c r="AE1" s="26"/>
    </row>
    <row r="2" spans="1:31" ht="15.75" customHeight="1" thickBot="1" x14ac:dyDescent="0.3">
      <c r="A2" s="216"/>
      <c r="B2" s="217"/>
      <c r="C2" s="223"/>
      <c r="D2" s="259" t="s">
        <v>30</v>
      </c>
      <c r="E2" s="260"/>
      <c r="F2" s="261">
        <f>'EKA-5 Aufnahmenerfassung 2022'!$F$4</f>
        <v>0</v>
      </c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3"/>
      <c r="U2" s="131"/>
      <c r="V2" s="264" t="s">
        <v>31</v>
      </c>
      <c r="W2" s="264"/>
      <c r="X2" s="264"/>
      <c r="Y2" s="264"/>
      <c r="Z2" s="265"/>
      <c r="AA2" s="24"/>
      <c r="AB2" s="216"/>
      <c r="AC2" s="217"/>
    </row>
    <row r="3" spans="1:31" ht="15.75" customHeight="1" thickBot="1" x14ac:dyDescent="0.3">
      <c r="A3" s="218"/>
      <c r="B3" s="219"/>
      <c r="C3" s="226"/>
      <c r="D3" s="266" t="s">
        <v>32</v>
      </c>
      <c r="E3" s="267"/>
      <c r="F3" s="268">
        <f>'EKA-5 Aufnahmenerfassung 2022'!$F$5</f>
        <v>0</v>
      </c>
      <c r="G3" s="269"/>
      <c r="H3" s="270"/>
      <c r="I3" s="130" t="s">
        <v>33</v>
      </c>
      <c r="J3" s="268">
        <f>'EKA-5 Aufnahmenerfassung 2022'!$H$5</f>
        <v>0</v>
      </c>
      <c r="K3" s="269"/>
      <c r="L3" s="269"/>
      <c r="M3" s="269"/>
      <c r="N3" s="269"/>
      <c r="O3" s="269"/>
      <c r="P3" s="269"/>
      <c r="Q3" s="269"/>
      <c r="R3" s="269"/>
      <c r="S3" s="269"/>
      <c r="T3" s="270"/>
      <c r="U3" s="130"/>
      <c r="V3" s="271">
        <f>'EKA-5 Aufnahmenerfassung 2022'!$I$4</f>
        <v>0</v>
      </c>
      <c r="W3" s="272"/>
      <c r="X3" s="272"/>
      <c r="Y3" s="272"/>
      <c r="Z3" s="273"/>
      <c r="AA3" s="24"/>
      <c r="AB3" s="218"/>
      <c r="AC3" s="219"/>
    </row>
    <row r="4" spans="1:31" ht="7.5" customHeight="1" thickBot="1" x14ac:dyDescent="0.3">
      <c r="A4" s="14"/>
      <c r="B4" s="28"/>
      <c r="C4" s="29"/>
      <c r="D4" s="14"/>
      <c r="E4" s="14"/>
      <c r="F4" s="14"/>
      <c r="G4" s="14"/>
      <c r="H4" s="14"/>
      <c r="I4" s="14"/>
      <c r="J4" s="1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14"/>
      <c r="AD4" s="30"/>
      <c r="AE4" s="30"/>
    </row>
    <row r="5" spans="1:31" ht="15.75" customHeight="1" thickBot="1" x14ac:dyDescent="0.3">
      <c r="C5" s="276" t="s">
        <v>34</v>
      </c>
      <c r="D5" s="279" t="s">
        <v>35</v>
      </c>
      <c r="E5" s="280"/>
      <c r="F5" s="271">
        <f>'EKA-5 Aufnahmenerfassung 2022'!$M$3</f>
        <v>0</v>
      </c>
      <c r="G5" s="272"/>
      <c r="H5" s="273"/>
      <c r="I5" s="281" t="s">
        <v>36</v>
      </c>
      <c r="J5" s="282"/>
      <c r="K5" s="283">
        <f>'EKA-5 Aufnahmenerfassung 2022'!$Q$3</f>
        <v>0</v>
      </c>
      <c r="L5" s="284"/>
      <c r="M5" s="285"/>
      <c r="N5" s="128"/>
      <c r="O5" s="286" t="s">
        <v>72</v>
      </c>
      <c r="P5" s="286"/>
      <c r="Q5" s="286"/>
      <c r="R5" s="287"/>
      <c r="S5" s="32"/>
      <c r="T5" s="32"/>
      <c r="U5" s="33">
        <v>5</v>
      </c>
      <c r="V5" s="288"/>
      <c r="W5" s="289"/>
      <c r="X5" s="289"/>
      <c r="Y5" s="289"/>
      <c r="Z5" s="290"/>
      <c r="AA5" s="24"/>
      <c r="AB5" s="24"/>
    </row>
    <row r="6" spans="1:31" ht="15.75" customHeight="1" thickBot="1" x14ac:dyDescent="0.3">
      <c r="C6" s="277"/>
      <c r="D6" s="291" t="s">
        <v>33</v>
      </c>
      <c r="E6" s="292"/>
      <c r="F6" s="261">
        <f>'EKA-5 Aufnahmenerfassung 2022'!$M$4</f>
        <v>0</v>
      </c>
      <c r="G6" s="262"/>
      <c r="H6" s="262"/>
      <c r="I6" s="262"/>
      <c r="J6" s="262"/>
      <c r="K6" s="262"/>
      <c r="L6" s="262"/>
      <c r="M6" s="263"/>
      <c r="N6" s="129"/>
      <c r="O6" s="291" t="s">
        <v>37</v>
      </c>
      <c r="P6" s="291"/>
      <c r="Q6" s="291"/>
      <c r="R6" s="292"/>
      <c r="S6" s="261">
        <f>'EKA-5 Aufnahmenerfassung 2022'!$Q$4</f>
        <v>0</v>
      </c>
      <c r="T6" s="262"/>
      <c r="U6" s="262"/>
      <c r="V6" s="262"/>
      <c r="W6" s="262"/>
      <c r="X6" s="262"/>
      <c r="Y6" s="262"/>
      <c r="Z6" s="263"/>
      <c r="AA6" s="34"/>
      <c r="AB6" s="34"/>
    </row>
    <row r="7" spans="1:31" ht="15.75" customHeight="1" thickBot="1" x14ac:dyDescent="0.3">
      <c r="C7" s="278"/>
      <c r="D7" s="274" t="s">
        <v>53</v>
      </c>
      <c r="E7" s="275"/>
      <c r="F7" s="261">
        <f>'EKA-5 Aufnahmenerfassung 2022'!$M$5</f>
        <v>0</v>
      </c>
      <c r="G7" s="262"/>
      <c r="H7" s="262"/>
      <c r="I7" s="262"/>
      <c r="J7" s="262"/>
      <c r="K7" s="262"/>
      <c r="L7" s="262"/>
      <c r="M7" s="263"/>
      <c r="N7" s="127"/>
      <c r="O7" s="127"/>
      <c r="P7" s="127"/>
      <c r="Q7" s="274" t="s">
        <v>54</v>
      </c>
      <c r="R7" s="275"/>
      <c r="S7" s="261">
        <f>'EKA-5 Aufnahmenerfassung 2022'!$Q$5</f>
        <v>0</v>
      </c>
      <c r="T7" s="262"/>
      <c r="U7" s="262"/>
      <c r="V7" s="262"/>
      <c r="W7" s="262"/>
      <c r="X7" s="262"/>
      <c r="Y7" s="262"/>
      <c r="Z7" s="263"/>
      <c r="AA7" s="34"/>
      <c r="AB7" s="34"/>
    </row>
    <row r="8" spans="1:31" ht="7.5" customHeight="1" thickBot="1" x14ac:dyDescent="0.3">
      <c r="A8" s="14"/>
      <c r="B8" s="28"/>
      <c r="C8" s="35"/>
      <c r="D8" s="36"/>
      <c r="E8" s="36"/>
      <c r="F8" s="37"/>
      <c r="G8" s="37"/>
      <c r="H8" s="37"/>
      <c r="I8" s="37"/>
      <c r="J8" s="37"/>
      <c r="K8" s="37"/>
      <c r="L8" s="37"/>
      <c r="M8" s="37"/>
      <c r="N8" s="38"/>
      <c r="O8" s="39"/>
      <c r="P8" s="39"/>
      <c r="Q8" s="39"/>
      <c r="R8" s="39"/>
      <c r="S8" s="37"/>
      <c r="T8" s="37"/>
      <c r="U8" s="37"/>
      <c r="V8" s="37"/>
      <c r="W8" s="37"/>
      <c r="X8" s="37"/>
      <c r="Y8" s="37"/>
      <c r="Z8" s="37"/>
      <c r="AA8" s="34"/>
      <c r="AB8" s="34"/>
      <c r="AC8" s="14"/>
      <c r="AD8" s="30"/>
      <c r="AE8" s="30"/>
    </row>
    <row r="9" spans="1:31" ht="15.75" customHeight="1" thickBot="1" x14ac:dyDescent="0.3">
      <c r="B9" s="140">
        <v>1</v>
      </c>
      <c r="C9" s="293" t="s">
        <v>38</v>
      </c>
      <c r="D9" s="296" t="s">
        <v>15</v>
      </c>
      <c r="E9" s="297"/>
      <c r="F9" s="307"/>
      <c r="G9" s="308"/>
      <c r="H9" s="309"/>
      <c r="I9" s="132"/>
      <c r="J9" s="132"/>
      <c r="K9" s="132"/>
      <c r="L9" s="132"/>
      <c r="M9" s="132"/>
      <c r="N9" s="132"/>
      <c r="O9" s="298" t="s">
        <v>72</v>
      </c>
      <c r="P9" s="298"/>
      <c r="Q9" s="298"/>
      <c r="R9" s="299"/>
      <c r="S9" s="32"/>
      <c r="T9" s="32"/>
      <c r="U9" s="33">
        <f>$U$5</f>
        <v>5</v>
      </c>
      <c r="V9" s="300"/>
      <c r="W9" s="301"/>
      <c r="X9" s="301"/>
      <c r="Y9" s="301"/>
      <c r="Z9" s="302"/>
      <c r="AA9" s="24"/>
      <c r="AB9" s="24"/>
    </row>
    <row r="10" spans="1:31" ht="15.75" customHeight="1" thickBot="1" x14ac:dyDescent="0.3">
      <c r="B10" s="140">
        <v>2</v>
      </c>
      <c r="C10" s="294"/>
      <c r="D10" s="303" t="s">
        <v>33</v>
      </c>
      <c r="E10" s="304"/>
      <c r="F10" s="268"/>
      <c r="G10" s="269"/>
      <c r="H10" s="269"/>
      <c r="I10" s="269"/>
      <c r="J10" s="269"/>
      <c r="K10" s="269"/>
      <c r="L10" s="269"/>
      <c r="M10" s="270"/>
      <c r="N10" s="133"/>
      <c r="O10" s="303" t="s">
        <v>37</v>
      </c>
      <c r="P10" s="303"/>
      <c r="Q10" s="303"/>
      <c r="R10" s="304"/>
      <c r="S10" s="268"/>
      <c r="T10" s="269"/>
      <c r="U10" s="269"/>
      <c r="V10" s="269"/>
      <c r="W10" s="269"/>
      <c r="X10" s="269"/>
      <c r="Y10" s="269"/>
      <c r="Z10" s="270"/>
      <c r="AA10" s="34"/>
      <c r="AB10" s="34"/>
    </row>
    <row r="11" spans="1:31" ht="15.75" customHeight="1" thickBot="1" x14ac:dyDescent="0.3">
      <c r="B11" s="140">
        <v>3</v>
      </c>
      <c r="C11" s="295"/>
      <c r="D11" s="305" t="s">
        <v>39</v>
      </c>
      <c r="E11" s="306"/>
      <c r="F11" s="268"/>
      <c r="G11" s="269"/>
      <c r="H11" s="269"/>
      <c r="I11" s="269"/>
      <c r="J11" s="269"/>
      <c r="K11" s="269"/>
      <c r="L11" s="269"/>
      <c r="M11" s="270"/>
      <c r="N11" s="134"/>
      <c r="O11" s="305" t="s">
        <v>40</v>
      </c>
      <c r="P11" s="305"/>
      <c r="Q11" s="305"/>
      <c r="R11" s="306"/>
      <c r="S11" s="268"/>
      <c r="T11" s="269"/>
      <c r="U11" s="269"/>
      <c r="V11" s="269"/>
      <c r="W11" s="269"/>
      <c r="X11" s="269"/>
      <c r="Y11" s="269"/>
      <c r="Z11" s="270"/>
      <c r="AA11" s="34"/>
      <c r="AB11" s="34"/>
    </row>
    <row r="12" spans="1:31" ht="15.75" thickBot="1" x14ac:dyDescent="0.3"/>
    <row r="13" spans="1:31" x14ac:dyDescent="0.25">
      <c r="A13" s="60" t="s">
        <v>83</v>
      </c>
      <c r="B13" s="61" t="s">
        <v>41</v>
      </c>
      <c r="C13" s="62" t="s">
        <v>42</v>
      </c>
      <c r="D13" s="61">
        <v>1</v>
      </c>
      <c r="E13" s="61">
        <v>2</v>
      </c>
      <c r="F13" s="61">
        <v>3</v>
      </c>
      <c r="G13" s="61">
        <v>4</v>
      </c>
      <c r="H13" s="61">
        <v>5</v>
      </c>
      <c r="I13" s="61">
        <v>6</v>
      </c>
      <c r="J13" s="61">
        <v>7</v>
      </c>
      <c r="K13" s="61">
        <v>8</v>
      </c>
      <c r="L13" s="61">
        <v>9</v>
      </c>
      <c r="M13" s="61">
        <v>10</v>
      </c>
      <c r="N13" s="61">
        <v>11</v>
      </c>
      <c r="O13" s="61">
        <v>12</v>
      </c>
      <c r="P13" s="61">
        <v>13</v>
      </c>
      <c r="Q13" s="61">
        <v>14</v>
      </c>
      <c r="R13" s="61">
        <v>15</v>
      </c>
      <c r="S13" s="61">
        <v>16</v>
      </c>
      <c r="T13" s="61">
        <v>17</v>
      </c>
      <c r="U13" s="61">
        <v>18</v>
      </c>
      <c r="V13" s="61">
        <v>19</v>
      </c>
      <c r="W13" s="61">
        <v>20</v>
      </c>
      <c r="X13" s="61">
        <v>21</v>
      </c>
      <c r="Y13" s="61">
        <v>22</v>
      </c>
      <c r="Z13" s="61">
        <v>23</v>
      </c>
      <c r="AA13" s="61">
        <v>24</v>
      </c>
      <c r="AB13" s="63">
        <v>25</v>
      </c>
      <c r="AC13" s="64" t="s">
        <v>43</v>
      </c>
      <c r="AD13" s="47"/>
      <c r="AE13" s="47"/>
    </row>
    <row r="14" spans="1:31" ht="15" customHeight="1" x14ac:dyDescent="0.25">
      <c r="A14" s="168">
        <v>5</v>
      </c>
      <c r="B14" s="169">
        <f>' EKA-5 Aufnahmenliste'!A3</f>
        <v>1</v>
      </c>
      <c r="C14" s="65" t="str">
        <f>' EKA-5 Aufnahmenliste'!E3</f>
        <v>Schädel p-a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7"/>
      <c r="AC14" s="122">
        <f>COUNTIF('EKA-5 Aufnahmenerfassung 2022'!$B$19:$B$138,B14)</f>
        <v>0</v>
      </c>
      <c r="AD14" s="68"/>
      <c r="AE14" s="47"/>
    </row>
    <row r="15" spans="1:31" ht="15" customHeight="1" x14ac:dyDescent="0.25">
      <c r="A15" s="168">
        <v>5</v>
      </c>
      <c r="B15" s="169">
        <f>' EKA-5 Aufnahmenliste'!A4</f>
        <v>2</v>
      </c>
      <c r="C15" s="65" t="str">
        <f>' EKA-5 Aufnahmenliste'!E4</f>
        <v>Schädel lateral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7"/>
      <c r="AC15" s="122">
        <f>COUNTIF('EKA-5 Aufnahmenerfassung 2022'!$B$19:$B$138,B15)</f>
        <v>0</v>
      </c>
      <c r="AD15" s="47"/>
      <c r="AE15" s="47"/>
    </row>
    <row r="16" spans="1:31" ht="15" customHeight="1" x14ac:dyDescent="0.25">
      <c r="A16" s="168">
        <v>5</v>
      </c>
      <c r="B16" s="169">
        <f>' EKA-5 Aufnahmenliste'!A5</f>
        <v>3</v>
      </c>
      <c r="C16" s="65" t="str">
        <f>' EKA-5 Aufnahmenliste'!E5</f>
        <v>Schädel halbaxial (NNH)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7"/>
      <c r="AC16" s="122">
        <f>COUNTIF('EKA-5 Aufnahmenerfassung 2022'!$B$19:$B$138,B16)</f>
        <v>0</v>
      </c>
      <c r="AD16" s="47"/>
      <c r="AE16" s="47"/>
    </row>
    <row r="17" spans="1:31" ht="15" customHeight="1" x14ac:dyDescent="0.25">
      <c r="A17" s="168">
        <v>5</v>
      </c>
      <c r="B17" s="169">
        <f>' EKA-5 Aufnahmenliste'!A6</f>
        <v>4</v>
      </c>
      <c r="C17" s="65" t="str">
        <f>' EKA-5 Aufnahmenliste'!E6</f>
        <v>HWS a-p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7"/>
      <c r="AC17" s="122">
        <f>COUNTIF('EKA-5 Aufnahmenerfassung 2022'!$B$19:$B$138,B17)</f>
        <v>0</v>
      </c>
      <c r="AD17" s="47"/>
      <c r="AE17" s="47"/>
    </row>
    <row r="18" spans="1:31" ht="15" customHeight="1" x14ac:dyDescent="0.25">
      <c r="A18" s="168">
        <v>5</v>
      </c>
      <c r="B18" s="169">
        <f>' EKA-5 Aufnahmenliste'!A7</f>
        <v>5</v>
      </c>
      <c r="C18" s="65" t="str">
        <f>' EKA-5 Aufnahmenliste'!E7</f>
        <v>HWS lateral</v>
      </c>
      <c r="D18" s="66"/>
      <c r="E18" s="66"/>
      <c r="F18" s="66"/>
      <c r="G18" s="66"/>
      <c r="H18" s="66"/>
      <c r="I18" s="66"/>
      <c r="J18" s="66"/>
      <c r="K18" s="66"/>
      <c r="L18" s="69"/>
      <c r="M18" s="69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7"/>
      <c r="AC18" s="122">
        <f>COUNTIF('EKA-5 Aufnahmenerfassung 2022'!$B$19:$B$138,B18)</f>
        <v>0</v>
      </c>
      <c r="AD18" s="47"/>
      <c r="AE18" s="47"/>
    </row>
    <row r="19" spans="1:31" ht="15" customHeight="1" x14ac:dyDescent="0.25">
      <c r="A19" s="168">
        <v>5</v>
      </c>
      <c r="B19" s="169">
        <f>' EKA-5 Aufnahmenliste'!A8</f>
        <v>6</v>
      </c>
      <c r="C19" s="70" t="str">
        <f>' EKA-5 Aufnahmenliste'!E8</f>
        <v>HWS schräg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2"/>
      <c r="AC19" s="122">
        <f>COUNTIF('EKA-5 Aufnahmenerfassung 2022'!$B$19:$B$138,B19)</f>
        <v>0</v>
      </c>
      <c r="AD19" s="47"/>
      <c r="AE19" s="47"/>
    </row>
    <row r="20" spans="1:31" ht="15" customHeight="1" x14ac:dyDescent="0.25">
      <c r="A20" s="168">
        <v>5</v>
      </c>
      <c r="B20" s="169">
        <f>' EKA-5 Aufnahmenliste'!A9</f>
        <v>7</v>
      </c>
      <c r="C20" s="70" t="str">
        <f>' EKA-5 Aufnahmenliste'!E9</f>
        <v>Dens transbucal</v>
      </c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2"/>
      <c r="AC20" s="122">
        <f>COUNTIF('EKA-5 Aufnahmenerfassung 2022'!$B$19:$B$138,B20)</f>
        <v>0</v>
      </c>
      <c r="AD20" s="47"/>
    </row>
    <row r="21" spans="1:31" ht="15" customHeight="1" x14ac:dyDescent="0.25">
      <c r="A21" s="168">
        <v>5</v>
      </c>
      <c r="B21" s="169">
        <f>' EKA-5 Aufnahmenliste'!A10</f>
        <v>8</v>
      </c>
      <c r="C21" s="65" t="str">
        <f>' EKA-5 Aufnahmenliste'!E10</f>
        <v>LWS a-p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7"/>
      <c r="AC21" s="122">
        <f>COUNTIF('EKA-5 Aufnahmenerfassung 2022'!$B$19:$B$138,B21)</f>
        <v>0</v>
      </c>
      <c r="AD21" s="47"/>
      <c r="AE21" s="47"/>
    </row>
    <row r="22" spans="1:31" ht="15" customHeight="1" thickBot="1" x14ac:dyDescent="0.3">
      <c r="A22" s="168">
        <v>5</v>
      </c>
      <c r="B22" s="169">
        <f>' EKA-5 Aufnahmenliste'!A11</f>
        <v>9</v>
      </c>
      <c r="C22" s="65" t="str">
        <f>' EKA-5 Aufnahmenliste'!E11</f>
        <v>LWS p-a</v>
      </c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7"/>
      <c r="AC22" s="122">
        <f>COUNTIF('EKA-5 Aufnahmenerfassung 2022'!$B$19:$B$138,B22)</f>
        <v>0</v>
      </c>
      <c r="AD22" s="47"/>
      <c r="AE22" s="47"/>
    </row>
    <row r="23" spans="1:31" ht="15" customHeight="1" thickBot="1" x14ac:dyDescent="0.3">
      <c r="A23" s="168">
        <v>5</v>
      </c>
      <c r="B23" s="170">
        <f>' EKA-5 Aufnahmenliste'!A12</f>
        <v>10</v>
      </c>
      <c r="C23" s="65" t="str">
        <f>' EKA-5 Aufnahmenliste'!E12</f>
        <v>LWS lat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7"/>
      <c r="AC23" s="122">
        <f>COUNTIF('EKA-5 Aufnahmenerfassung 2022'!$B$19:$B$138,B23)</f>
        <v>0</v>
      </c>
      <c r="AD23" s="124">
        <f>SUM(AC14:AC23)</f>
        <v>0</v>
      </c>
      <c r="AE23" s="73" t="s">
        <v>16</v>
      </c>
    </row>
    <row r="24" spans="1:31" ht="15" customHeight="1" x14ac:dyDescent="0.25">
      <c r="A24" s="168">
        <v>5</v>
      </c>
      <c r="B24" s="171">
        <f>' EKA-5 Aufnahmenliste'!A13</f>
        <v>11</v>
      </c>
      <c r="C24" s="65" t="str">
        <f>' EKA-5 Aufnahmenliste'!E13</f>
        <v>BWS a-p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7"/>
      <c r="AC24" s="123">
        <f>COUNTIF('EKA-5 Aufnahmenerfassung 2022'!$B$19:$B$138,B24)</f>
        <v>0</v>
      </c>
      <c r="AD24" s="47"/>
      <c r="AE24" s="47"/>
    </row>
    <row r="25" spans="1:31" ht="15" customHeight="1" x14ac:dyDescent="0.25">
      <c r="A25" s="168">
        <v>5</v>
      </c>
      <c r="B25" s="171">
        <f>' EKA-5 Aufnahmenliste'!A14</f>
        <v>12</v>
      </c>
      <c r="C25" s="65" t="str">
        <f>' EKA-5 Aufnahmenliste'!E14</f>
        <v>BWS lateral</v>
      </c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7"/>
      <c r="AC25" s="123">
        <f>COUNTIF('EKA-5 Aufnahmenerfassung 2022'!$B$19:$B$138,B25)</f>
        <v>0</v>
      </c>
      <c r="AD25" s="47"/>
      <c r="AE25" s="47"/>
    </row>
    <row r="26" spans="1:31" ht="15" customHeight="1" x14ac:dyDescent="0.25">
      <c r="A26" s="168">
        <v>5</v>
      </c>
      <c r="B26" s="171">
        <f>' EKA-5 Aufnahmenliste'!A15</f>
        <v>13</v>
      </c>
      <c r="C26" s="74" t="str">
        <f>' EKA-5 Aufnahmenliste'!E15</f>
        <v xml:space="preserve">Becken a-p liegend 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75"/>
      <c r="AC26" s="123">
        <f>COUNTIF('EKA-5 Aufnahmenerfassung 2022'!$B$19:$B$138,B26)</f>
        <v>0</v>
      </c>
      <c r="AD26" s="68"/>
      <c r="AE26" s="68"/>
    </row>
    <row r="27" spans="1:31" ht="15" customHeight="1" x14ac:dyDescent="0.25">
      <c r="A27" s="168">
        <v>5</v>
      </c>
      <c r="B27" s="171">
        <f>' EKA-5 Aufnahmenliste'!A16</f>
        <v>14</v>
      </c>
      <c r="C27" s="74" t="str">
        <f>' EKA-5 Aufnahmenliste'!E16</f>
        <v xml:space="preserve">Becken a-p stehend 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75"/>
      <c r="AC27" s="123">
        <f>COUNTIF('EKA-5 Aufnahmenerfassung 2022'!$B$19:$B$138,B27)</f>
        <v>0</v>
      </c>
    </row>
    <row r="28" spans="1:31" ht="15" customHeight="1" x14ac:dyDescent="0.25">
      <c r="A28" s="168">
        <v>5</v>
      </c>
      <c r="B28" s="171">
        <f>' EKA-5 Aufnahmenliste'!A17</f>
        <v>15</v>
      </c>
      <c r="C28" s="65" t="str">
        <f>' EKA-5 Aufnahmenliste'!E17</f>
        <v>Hüfte a-p liegend</v>
      </c>
      <c r="D28" s="69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7"/>
      <c r="AC28" s="123">
        <f>COUNTIF('EKA-5 Aufnahmenerfassung 2022'!$B$19:$B$138,B28)</f>
        <v>0</v>
      </c>
      <c r="AD28" s="45"/>
      <c r="AE28" s="47"/>
    </row>
    <row r="29" spans="1:31" ht="15" customHeight="1" x14ac:dyDescent="0.25">
      <c r="A29" s="168">
        <v>5</v>
      </c>
      <c r="B29" s="171">
        <f>' EKA-5 Aufnahmenliste'!A18</f>
        <v>16</v>
      </c>
      <c r="C29" s="65" t="str">
        <f>' EKA-5 Aufnahmenliste'!E18</f>
        <v>Hüfte nach Lauenstein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7"/>
      <c r="AC29" s="123">
        <f>COUNTIF('EKA-5 Aufnahmenerfassung 2022'!$B$19:$B$138,B29)</f>
        <v>0</v>
      </c>
      <c r="AD29" s="47"/>
      <c r="AE29" s="47"/>
    </row>
    <row r="30" spans="1:31" ht="15" customHeight="1" x14ac:dyDescent="0.25">
      <c r="A30" s="168">
        <v>5</v>
      </c>
      <c r="B30" s="171">
        <f>' EKA-5 Aufnahmenliste'!A19</f>
        <v>17</v>
      </c>
      <c r="C30" s="65" t="str">
        <f>' EKA-5 Aufnahmenliste'!E19</f>
        <v>Oberschenkel mit Hüftgelenk a-p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7"/>
      <c r="AC30" s="123">
        <f>COUNTIF('EKA-5 Aufnahmenerfassung 2022'!$B$19:$B$138,B30)</f>
        <v>0</v>
      </c>
      <c r="AD30" s="47"/>
      <c r="AE30" s="47"/>
    </row>
    <row r="31" spans="1:31" ht="15" customHeight="1" x14ac:dyDescent="0.25">
      <c r="A31" s="168">
        <v>5</v>
      </c>
      <c r="B31" s="171">
        <f>' EKA-5 Aufnahmenliste'!A20</f>
        <v>18</v>
      </c>
      <c r="C31" s="65" t="str">
        <f>' EKA-5 Aufnahmenliste'!E20</f>
        <v>Oberschenkel mit Hüftgelenk lateral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7"/>
      <c r="AC31" s="123">
        <f>COUNTIF('EKA-5 Aufnahmenerfassung 2022'!$B$19:$B$138,B31)</f>
        <v>0</v>
      </c>
      <c r="AD31" s="47"/>
      <c r="AE31" s="47"/>
    </row>
    <row r="32" spans="1:31" ht="15" customHeight="1" thickBot="1" x14ac:dyDescent="0.3">
      <c r="A32" s="168">
        <v>5</v>
      </c>
      <c r="B32" s="171">
        <f>' EKA-5 Aufnahmenliste'!A21</f>
        <v>19</v>
      </c>
      <c r="C32" s="65" t="str">
        <f>' EKA-5 Aufnahmenliste'!E21</f>
        <v xml:space="preserve">Abdomen a-p liegend 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7"/>
      <c r="AC32" s="123">
        <f>COUNTIF('EKA-5 Aufnahmenerfassung 2022'!$B$19:$B$138,B32)</f>
        <v>0</v>
      </c>
      <c r="AD32" s="47"/>
      <c r="AE32" s="47"/>
    </row>
    <row r="33" spans="1:31" ht="15" customHeight="1" thickBot="1" x14ac:dyDescent="0.3">
      <c r="A33" s="168">
        <v>5</v>
      </c>
      <c r="B33" s="171">
        <f>' EKA-5 Aufnahmenliste'!A22</f>
        <v>20</v>
      </c>
      <c r="C33" s="65" t="str">
        <f>' EKA-5 Aufnahmenliste'!E22</f>
        <v xml:space="preserve">Abdomen p-a stehend  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7"/>
      <c r="AC33" s="123">
        <f>COUNTIF('EKA-5 Aufnahmenerfassung 2022'!$B$19:$B$138,B33)</f>
        <v>0</v>
      </c>
      <c r="AD33" s="124">
        <f>SUM(AC24:AC33)</f>
        <v>0</v>
      </c>
      <c r="AE33" s="76" t="s">
        <v>17</v>
      </c>
    </row>
    <row r="34" spans="1:31" ht="15.75" thickBot="1" x14ac:dyDescent="0.3">
      <c r="A34" s="41"/>
      <c r="B34" s="42"/>
      <c r="C34" s="43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4"/>
      <c r="AD34" s="45"/>
      <c r="AE34" s="45"/>
    </row>
    <row r="35" spans="1:31" ht="15.75" customHeight="1" thickBot="1" x14ac:dyDescent="0.3">
      <c r="A35" s="214" t="str">
        <f t="shared" ref="A35" si="1">$A$1</f>
        <v>EKA 5</v>
      </c>
      <c r="B35" s="215"/>
      <c r="C35" s="310"/>
      <c r="D35" s="43"/>
      <c r="E35" s="145" t="s">
        <v>74</v>
      </c>
      <c r="F35" s="146"/>
      <c r="G35" s="146"/>
      <c r="H35" s="146"/>
      <c r="I35" s="146"/>
      <c r="J35" s="146"/>
      <c r="K35" s="146"/>
      <c r="L35" s="146"/>
      <c r="M35" s="146"/>
      <c r="N35" s="311" t="s">
        <v>70</v>
      </c>
      <c r="O35" s="311"/>
      <c r="P35" s="311" t="s">
        <v>25</v>
      </c>
      <c r="Q35" s="311"/>
      <c r="R35" s="327"/>
      <c r="S35" s="43"/>
      <c r="T35" s="43"/>
      <c r="U35" s="312" t="s">
        <v>44</v>
      </c>
      <c r="V35" s="313"/>
      <c r="W35" s="313"/>
      <c r="X35" s="313"/>
      <c r="Y35" s="313"/>
      <c r="Z35" s="313"/>
      <c r="AA35" s="313"/>
      <c r="AB35" s="314"/>
      <c r="AC35" s="125">
        <f>SUM(AC14:AC33)</f>
        <v>0</v>
      </c>
      <c r="AD35" s="47"/>
      <c r="AE35" s="47"/>
    </row>
    <row r="36" spans="1:31" ht="15.75" customHeight="1" thickBot="1" x14ac:dyDescent="0.3">
      <c r="A36" s="216"/>
      <c r="B36" s="217"/>
      <c r="C36" s="310"/>
      <c r="D36" s="48"/>
      <c r="E36" s="48"/>
      <c r="F36" s="48"/>
      <c r="G36" s="48"/>
      <c r="H36" s="48"/>
      <c r="I36" s="48"/>
      <c r="J36" s="48"/>
      <c r="K36" s="48"/>
      <c r="L36" s="48"/>
      <c r="M36" s="315"/>
      <c r="N36" s="315"/>
      <c r="O36" s="315"/>
      <c r="P36" s="315"/>
      <c r="Q36" s="315"/>
      <c r="R36" s="315"/>
      <c r="S36" s="315"/>
      <c r="T36" s="43"/>
      <c r="U36" s="316" t="s">
        <v>45</v>
      </c>
      <c r="V36" s="317"/>
      <c r="W36" s="317"/>
      <c r="X36" s="317"/>
      <c r="Y36" s="317"/>
      <c r="Z36" s="317"/>
      <c r="AA36" s="317"/>
      <c r="AB36" s="318"/>
      <c r="AC36" s="126">
        <f>COUNTIF(AC14:AC33,"&gt;0")</f>
        <v>0</v>
      </c>
      <c r="AD36" s="47"/>
      <c r="AE36" s="47"/>
    </row>
    <row r="37" spans="1:31" ht="15.75" customHeight="1" thickBot="1" x14ac:dyDescent="0.3">
      <c r="A37" s="218"/>
      <c r="B37" s="219"/>
      <c r="C37" s="43"/>
      <c r="D37" s="319" t="s">
        <v>15</v>
      </c>
      <c r="E37" s="319"/>
      <c r="F37" s="320"/>
      <c r="G37" s="321"/>
      <c r="H37" s="321"/>
      <c r="I37" s="322"/>
      <c r="J37" s="43"/>
      <c r="K37" s="323" t="s">
        <v>46</v>
      </c>
      <c r="L37" s="323"/>
      <c r="M37" s="324"/>
      <c r="N37" s="325"/>
      <c r="O37" s="325"/>
      <c r="P37" s="325"/>
      <c r="Q37" s="325"/>
      <c r="R37" s="325"/>
      <c r="S37" s="326"/>
      <c r="T37" s="43"/>
      <c r="U37" s="48"/>
      <c r="V37" s="49" t="str">
        <f>AE23</f>
        <v>A</v>
      </c>
      <c r="W37" s="124">
        <f>AD23</f>
        <v>0</v>
      </c>
      <c r="X37" s="48"/>
      <c r="Y37" s="49" t="str">
        <f>AE33</f>
        <v>B</v>
      </c>
      <c r="Z37" s="124">
        <f>AD33</f>
        <v>0</v>
      </c>
      <c r="AA37" s="48"/>
      <c r="AB37" s="47"/>
      <c r="AC37" s="47"/>
      <c r="AD37"/>
      <c r="AE37"/>
    </row>
  </sheetData>
  <sheetProtection algorithmName="SHA-512" hashValue="Yi2KNkzvv4Xk4NbZKuZUedxT/c709dxfSpOMZBplRFOmCsn/t4pwJdYNuYIR/d7k9wydmmWfd4xTM+whtyVThg==" saltValue="EnEBOkZ4ByG9YlzeJT7naw==" spinCount="100000" sheet="1" objects="1" scenarios="1"/>
  <mergeCells count="53">
    <mergeCell ref="A35:B37"/>
    <mergeCell ref="C35:C36"/>
    <mergeCell ref="N35:O35"/>
    <mergeCell ref="U35:AB35"/>
    <mergeCell ref="M36:S36"/>
    <mergeCell ref="U36:AB36"/>
    <mergeCell ref="D37:E37"/>
    <mergeCell ref="F37:I37"/>
    <mergeCell ref="K37:L37"/>
    <mergeCell ref="M37:S37"/>
    <mergeCell ref="P35:R35"/>
    <mergeCell ref="C9:C11"/>
    <mergeCell ref="D9:E9"/>
    <mergeCell ref="O9:R9"/>
    <mergeCell ref="V9:Z9"/>
    <mergeCell ref="D10:E10"/>
    <mergeCell ref="F10:M10"/>
    <mergeCell ref="O10:R10"/>
    <mergeCell ref="S10:Z10"/>
    <mergeCell ref="D11:E11"/>
    <mergeCell ref="F11:M11"/>
    <mergeCell ref="O11:R11"/>
    <mergeCell ref="S11:Z11"/>
    <mergeCell ref="F9:H9"/>
    <mergeCell ref="D7:E7"/>
    <mergeCell ref="F7:M7"/>
    <mergeCell ref="Q7:R7"/>
    <mergeCell ref="S7:Z7"/>
    <mergeCell ref="C5:C7"/>
    <mergeCell ref="D5:E5"/>
    <mergeCell ref="F5:H5"/>
    <mergeCell ref="I5:J5"/>
    <mergeCell ref="K5:M5"/>
    <mergeCell ref="O5:R5"/>
    <mergeCell ref="V5:Z5"/>
    <mergeCell ref="D6:E6"/>
    <mergeCell ref="F6:M6"/>
    <mergeCell ref="O6:R6"/>
    <mergeCell ref="S6:Z6"/>
    <mergeCell ref="AB1:AC3"/>
    <mergeCell ref="D2:E2"/>
    <mergeCell ref="F2:T2"/>
    <mergeCell ref="V2:Z2"/>
    <mergeCell ref="D3:E3"/>
    <mergeCell ref="F3:H3"/>
    <mergeCell ref="J3:T3"/>
    <mergeCell ref="V3:Z3"/>
    <mergeCell ref="R1:Z1"/>
    <mergeCell ref="A1:B3"/>
    <mergeCell ref="C1:C3"/>
    <mergeCell ref="D1:E1"/>
    <mergeCell ref="F1:N1"/>
    <mergeCell ref="O1:Q1"/>
  </mergeCells>
  <conditionalFormatting sqref="AC35">
    <cfRule type="cellIs" dxfId="6" priority="9" operator="greaterThan">
      <formula>49</formula>
    </cfRule>
  </conditionalFormatting>
  <conditionalFormatting sqref="AC36">
    <cfRule type="cellIs" dxfId="5" priority="8" operator="greaterThan">
      <formula>11</formula>
    </cfRule>
  </conditionalFormatting>
  <conditionalFormatting sqref="W37 Z37">
    <cfRule type="cellIs" dxfId="4" priority="7" operator="greaterThan">
      <formula>9</formula>
    </cfRule>
  </conditionalFormatting>
  <conditionalFormatting sqref="AD33">
    <cfRule type="cellIs" dxfId="3" priority="4" operator="greaterThan">
      <formula>9</formula>
    </cfRule>
  </conditionalFormatting>
  <conditionalFormatting sqref="AD23">
    <cfRule type="cellIs" dxfId="2" priority="1" operator="greaterThan">
      <formula>9</formula>
    </cfRule>
  </conditionalFormatting>
  <conditionalFormatting sqref="P35:R35">
    <cfRule type="expression" dxfId="1" priority="44">
      <formula>AND($AC$35&gt;49,$AC$36&gt;11,$W$37&gt;9,$Z$37&gt;9)</formula>
    </cfRule>
  </conditionalFormatting>
  <conditionalFormatting sqref="N35:O35">
    <cfRule type="expression" dxfId="0" priority="46">
      <formula>AND($AC$35&gt;49,$AC$36&gt;9,$W$37&gt;9,$Z$37&gt;9,$Z$37&gt;9)</formula>
    </cfRule>
  </conditionalFormatting>
  <pageMargins left="0.70866141732283472" right="0.70866141732283472" top="0.82677165354330717" bottom="0.70866141732283472" header="0.31496062992125984" footer="0.31496062992125984"/>
  <pageSetup paperSize="9" scale="85" orientation="landscape" horizontalDpi="0" verticalDpi="0" r:id="rId1"/>
  <headerFooter>
    <oddHeader>&amp;L&amp;"-,Fett"&amp;22EKA-5&amp;"-,Standard"&amp;11
Erweiterte Konventionelle Aufnahmen&amp;C&amp;"-,Fett"&amp;18Auswertung automatisch&amp;R&amp;D</oddHeader>
    <oddFooter>&amp;LCBre&amp;R&amp;F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EKA-5 Aufnahmenerfassung 2022</vt:lpstr>
      <vt:lpstr> EKA-5 Aufnahmenliste</vt:lpstr>
      <vt:lpstr> EKA-5 Auswertung automatisch</vt:lpstr>
      <vt:lpstr>' EKA-5 Auswertung automatisch'!Druckbereich</vt:lpstr>
      <vt:lpstr>'EKA-5 Aufnahmenerfassung 2022'!Druckbereich</vt:lpstr>
      <vt:lpstr>'EKA-5 Aufnahmenerfassung 2022'!Drucktitel</vt:lpstr>
    </vt:vector>
  </TitlesOfParts>
  <Company>Liesta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Dr.med.ClaudeBreitenstein</dc:creator>
  <cp:lastModifiedBy>Krebs Monika</cp:lastModifiedBy>
  <cp:lastPrinted>2022-01-09T16:11:44Z</cp:lastPrinted>
  <dcterms:created xsi:type="dcterms:W3CDTF">2016-02-08T18:15:30Z</dcterms:created>
  <dcterms:modified xsi:type="dcterms:W3CDTF">2022-03-04T09:28:31Z</dcterms:modified>
</cp:coreProperties>
</file>